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.bodon\Desktop\"/>
    </mc:Choice>
  </mc:AlternateContent>
  <xr:revisionPtr revIDLastSave="0" documentId="8_{A4ACA5E9-297D-441A-A583-DA438D1F7F55}" xr6:coauthVersionLast="47" xr6:coauthVersionMax="47" xr10:uidLastSave="{00000000-0000-0000-0000-000000000000}"/>
  <workbookProtection workbookAlgorithmName="SHA-512" workbookHashValue="WTEhoH4ipX8vtpSbJ8WFq5YKEQXeYfVPSBOB9FmxKirv0lhRsITSlVHxNCx1W13NVIopWaJdS0cMNcJluc5uCw==" workbookSaltValue="FBGw7rNPEssovEyHU8Rvdw==" workbookSpinCount="100000" lockStructure="1"/>
  <bookViews>
    <workbookView xWindow="-110" yWindow="-110" windowWidth="19420" windowHeight="11500" xr2:uid="{00000000-000D-0000-FFFF-FFFF00000000}"/>
  </bookViews>
  <sheets>
    <sheet name="Données produit" sheetId="1" r:id="rId1"/>
    <sheet name="Résultats Méthode 1" sheetId="11" r:id="rId2"/>
    <sheet name="Résultats Méthode 2" sheetId="10" r:id="rId3"/>
    <sheet name="Liste déroulante" sheetId="9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0" l="1"/>
  <c r="CC9" i="1" l="1"/>
  <c r="CC10" i="1"/>
  <c r="CC11" i="1"/>
  <c r="CC12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6" i="1"/>
  <c r="CC37" i="1"/>
  <c r="CC38" i="1"/>
  <c r="CC39" i="1"/>
  <c r="CC40" i="1"/>
  <c r="CC41" i="1"/>
  <c r="CC42" i="1"/>
  <c r="CC43" i="1"/>
  <c r="CC44" i="1"/>
  <c r="CC45" i="1"/>
  <c r="CC46" i="1"/>
  <c r="CC47" i="1"/>
  <c r="CC48" i="1"/>
  <c r="CC49" i="1"/>
  <c r="CC50" i="1"/>
  <c r="CC51" i="1"/>
  <c r="CC52" i="1"/>
  <c r="CC53" i="1"/>
  <c r="CC54" i="1"/>
  <c r="CC55" i="1"/>
  <c r="CC56" i="1"/>
  <c r="CC57" i="1"/>
  <c r="CC58" i="1"/>
  <c r="CC59" i="1"/>
  <c r="CC60" i="1"/>
  <c r="CC61" i="1"/>
  <c r="CC62" i="1"/>
  <c r="CC63" i="1"/>
  <c r="CC64" i="1"/>
  <c r="CC65" i="1"/>
  <c r="CC66" i="1"/>
  <c r="CC67" i="1"/>
  <c r="CC68" i="1"/>
  <c r="CC69" i="1"/>
  <c r="CC70" i="1"/>
  <c r="CC71" i="1"/>
  <c r="CC72" i="1"/>
  <c r="CC73" i="1"/>
  <c r="CC74" i="1"/>
  <c r="CC75" i="1"/>
  <c r="CC76" i="1"/>
  <c r="CC77" i="1"/>
  <c r="CC78" i="1"/>
  <c r="CC79" i="1"/>
  <c r="CC80" i="1"/>
  <c r="CC81" i="1"/>
  <c r="CC82" i="1"/>
  <c r="CC83" i="1"/>
  <c r="CC84" i="1"/>
  <c r="CC85" i="1"/>
  <c r="CC86" i="1"/>
  <c r="CC87" i="1"/>
  <c r="CC88" i="1"/>
  <c r="CC89" i="1"/>
  <c r="CC90" i="1"/>
  <c r="CC91" i="1"/>
  <c r="CC92" i="1"/>
  <c r="CC93" i="1"/>
  <c r="CC94" i="1"/>
  <c r="CC95" i="1"/>
  <c r="CC96" i="1"/>
  <c r="CC97" i="1"/>
  <c r="CC98" i="1"/>
  <c r="CC99" i="1"/>
  <c r="CC100" i="1"/>
  <c r="CC8" i="1"/>
  <c r="G9" i="11" l="1"/>
  <c r="D11" i="11"/>
  <c r="G8" i="11"/>
  <c r="D10" i="11"/>
  <c r="G7" i="11"/>
  <c r="D9" i="11"/>
  <c r="G6" i="11"/>
  <c r="D8" i="11"/>
  <c r="G5" i="11"/>
  <c r="D7" i="11"/>
  <c r="G4" i="11"/>
  <c r="D6" i="11"/>
  <c r="G3" i="11"/>
  <c r="D5" i="11"/>
  <c r="D4" i="11"/>
  <c r="D3" i="11"/>
  <c r="BX9" i="1" l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0" i="1"/>
  <c r="BX31" i="1"/>
  <c r="BX32" i="1"/>
  <c r="BX33" i="1"/>
  <c r="BX34" i="1"/>
  <c r="BX35" i="1"/>
  <c r="BX36" i="1"/>
  <c r="BX37" i="1"/>
  <c r="BX38" i="1"/>
  <c r="BX39" i="1"/>
  <c r="BX40" i="1"/>
  <c r="BX41" i="1"/>
  <c r="BX42" i="1"/>
  <c r="BX43" i="1"/>
  <c r="BX44" i="1"/>
  <c r="BX45" i="1"/>
  <c r="BX46" i="1"/>
  <c r="BX47" i="1"/>
  <c r="BX48" i="1"/>
  <c r="BX49" i="1"/>
  <c r="BX50" i="1"/>
  <c r="BX51" i="1"/>
  <c r="BX52" i="1"/>
  <c r="BX53" i="1"/>
  <c r="BX54" i="1"/>
  <c r="BX55" i="1"/>
  <c r="BX56" i="1"/>
  <c r="BX57" i="1"/>
  <c r="BX58" i="1"/>
  <c r="BX59" i="1"/>
  <c r="BX60" i="1"/>
  <c r="BX61" i="1"/>
  <c r="BX62" i="1"/>
  <c r="BX63" i="1"/>
  <c r="BX64" i="1"/>
  <c r="BX65" i="1"/>
  <c r="BX66" i="1"/>
  <c r="BX67" i="1"/>
  <c r="BX68" i="1"/>
  <c r="BX69" i="1"/>
  <c r="BX70" i="1"/>
  <c r="BX71" i="1"/>
  <c r="BX72" i="1"/>
  <c r="BX73" i="1"/>
  <c r="BX74" i="1"/>
  <c r="BX75" i="1"/>
  <c r="BX76" i="1"/>
  <c r="BX77" i="1"/>
  <c r="BX78" i="1"/>
  <c r="BX79" i="1"/>
  <c r="BX80" i="1"/>
  <c r="BX81" i="1"/>
  <c r="BX82" i="1"/>
  <c r="BX83" i="1"/>
  <c r="BX84" i="1"/>
  <c r="BX85" i="1"/>
  <c r="BX86" i="1"/>
  <c r="BX87" i="1"/>
  <c r="BX88" i="1"/>
  <c r="BX89" i="1"/>
  <c r="BX90" i="1"/>
  <c r="BX91" i="1"/>
  <c r="BX92" i="1"/>
  <c r="BX93" i="1"/>
  <c r="BX94" i="1"/>
  <c r="BX95" i="1"/>
  <c r="BX96" i="1"/>
  <c r="BX97" i="1"/>
  <c r="BX98" i="1"/>
  <c r="BX99" i="1"/>
  <c r="BX100" i="1"/>
  <c r="BX8" i="1"/>
  <c r="BT9" i="1"/>
  <c r="BT10" i="1"/>
  <c r="BT11" i="1"/>
  <c r="BT12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6" i="1"/>
  <c r="BT37" i="1"/>
  <c r="BT38" i="1"/>
  <c r="BT39" i="1"/>
  <c r="BT40" i="1"/>
  <c r="BT41" i="1"/>
  <c r="BT42" i="1"/>
  <c r="BT43" i="1"/>
  <c r="BT44" i="1"/>
  <c r="BT45" i="1"/>
  <c r="BT46" i="1"/>
  <c r="BT47" i="1"/>
  <c r="BT48" i="1"/>
  <c r="BT49" i="1"/>
  <c r="BT50" i="1"/>
  <c r="BT51" i="1"/>
  <c r="BT52" i="1"/>
  <c r="BT53" i="1"/>
  <c r="BT54" i="1"/>
  <c r="BT55" i="1"/>
  <c r="BT56" i="1"/>
  <c r="BT57" i="1"/>
  <c r="BT58" i="1"/>
  <c r="BT59" i="1"/>
  <c r="BT60" i="1"/>
  <c r="BT61" i="1"/>
  <c r="BT62" i="1"/>
  <c r="BT63" i="1"/>
  <c r="BT64" i="1"/>
  <c r="BT65" i="1"/>
  <c r="BT66" i="1"/>
  <c r="BT67" i="1"/>
  <c r="BT68" i="1"/>
  <c r="BT69" i="1"/>
  <c r="BT70" i="1"/>
  <c r="BT71" i="1"/>
  <c r="BT72" i="1"/>
  <c r="BT73" i="1"/>
  <c r="BT74" i="1"/>
  <c r="BT75" i="1"/>
  <c r="BT76" i="1"/>
  <c r="BT77" i="1"/>
  <c r="BT78" i="1"/>
  <c r="BT79" i="1"/>
  <c r="BT80" i="1"/>
  <c r="BT81" i="1"/>
  <c r="BT82" i="1"/>
  <c r="BT83" i="1"/>
  <c r="BT84" i="1"/>
  <c r="BT85" i="1"/>
  <c r="BT86" i="1"/>
  <c r="BT87" i="1"/>
  <c r="BT88" i="1"/>
  <c r="BT89" i="1"/>
  <c r="BT90" i="1"/>
  <c r="BT91" i="1"/>
  <c r="BT92" i="1"/>
  <c r="BT93" i="1"/>
  <c r="BT94" i="1"/>
  <c r="BT95" i="1"/>
  <c r="BT96" i="1"/>
  <c r="BT97" i="1"/>
  <c r="BT98" i="1"/>
  <c r="BT99" i="1"/>
  <c r="BT100" i="1"/>
  <c r="BT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8" i="1"/>
  <c r="AU10" i="1" l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0" i="1"/>
  <c r="AU91" i="1"/>
  <c r="AU92" i="1"/>
  <c r="AU93" i="1"/>
  <c r="AU94" i="1"/>
  <c r="AU95" i="1"/>
  <c r="AU96" i="1"/>
  <c r="AU97" i="1"/>
  <c r="AU98" i="1"/>
  <c r="AU99" i="1"/>
  <c r="AU100" i="1"/>
  <c r="BM9" i="1" l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74" i="1"/>
  <c r="BK75" i="1"/>
  <c r="BK76" i="1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90" i="1"/>
  <c r="BK91" i="1"/>
  <c r="BK92" i="1"/>
  <c r="BK93" i="1"/>
  <c r="BK94" i="1"/>
  <c r="BK95" i="1"/>
  <c r="BK96" i="1"/>
  <c r="BK97" i="1"/>
  <c r="BK98" i="1"/>
  <c r="BK99" i="1"/>
  <c r="BK100" i="1"/>
  <c r="BK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6" i="1"/>
  <c r="BI37" i="1"/>
  <c r="BI38" i="1"/>
  <c r="BI39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56" i="1"/>
  <c r="BI57" i="1"/>
  <c r="BI58" i="1"/>
  <c r="BI59" i="1"/>
  <c r="BI60" i="1"/>
  <c r="BI61" i="1"/>
  <c r="BI62" i="1"/>
  <c r="BI63" i="1"/>
  <c r="BI64" i="1"/>
  <c r="BI65" i="1"/>
  <c r="BI66" i="1"/>
  <c r="BI67" i="1"/>
  <c r="BI68" i="1"/>
  <c r="BI69" i="1"/>
  <c r="BI70" i="1"/>
  <c r="BI71" i="1"/>
  <c r="BI72" i="1"/>
  <c r="BI73" i="1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97" i="1"/>
  <c r="BI98" i="1"/>
  <c r="BI99" i="1"/>
  <c r="BI100" i="1"/>
  <c r="BI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49" i="1"/>
  <c r="BG50" i="1"/>
  <c r="BG51" i="1"/>
  <c r="BG52" i="1"/>
  <c r="BG53" i="1"/>
  <c r="BG54" i="1"/>
  <c r="BG55" i="1"/>
  <c r="BG56" i="1"/>
  <c r="BG57" i="1"/>
  <c r="BG58" i="1"/>
  <c r="BG59" i="1"/>
  <c r="BG60" i="1"/>
  <c r="BG61" i="1"/>
  <c r="BG62" i="1"/>
  <c r="BG63" i="1"/>
  <c r="BG64" i="1"/>
  <c r="BG65" i="1"/>
  <c r="BG66" i="1"/>
  <c r="BG67" i="1"/>
  <c r="BG68" i="1"/>
  <c r="BG69" i="1"/>
  <c r="BG70" i="1"/>
  <c r="BG71" i="1"/>
  <c r="BG72" i="1"/>
  <c r="BG73" i="1"/>
  <c r="BG74" i="1"/>
  <c r="BG75" i="1"/>
  <c r="BG76" i="1"/>
  <c r="BG77" i="1"/>
  <c r="BG78" i="1"/>
  <c r="BG79" i="1"/>
  <c r="BG80" i="1"/>
  <c r="BG81" i="1"/>
  <c r="BG82" i="1"/>
  <c r="BG83" i="1"/>
  <c r="BG84" i="1"/>
  <c r="BG85" i="1"/>
  <c r="BG86" i="1"/>
  <c r="BG87" i="1"/>
  <c r="BG88" i="1"/>
  <c r="BG89" i="1"/>
  <c r="BG90" i="1"/>
  <c r="BG91" i="1"/>
  <c r="BG92" i="1"/>
  <c r="BG93" i="1"/>
  <c r="BG94" i="1"/>
  <c r="BG95" i="1"/>
  <c r="BG96" i="1"/>
  <c r="BG97" i="1"/>
  <c r="BG98" i="1"/>
  <c r="BG99" i="1"/>
  <c r="BG100" i="1"/>
  <c r="BG8" i="1"/>
  <c r="BE9" i="1"/>
  <c r="BE10" i="1"/>
  <c r="BE11" i="1"/>
  <c r="BE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49" i="1"/>
  <c r="BE50" i="1"/>
  <c r="BE51" i="1"/>
  <c r="BE52" i="1"/>
  <c r="BE53" i="1"/>
  <c r="BE54" i="1"/>
  <c r="BE55" i="1"/>
  <c r="BE56" i="1"/>
  <c r="BE57" i="1"/>
  <c r="BE58" i="1"/>
  <c r="BE59" i="1"/>
  <c r="BE60" i="1"/>
  <c r="BE61" i="1"/>
  <c r="BE62" i="1"/>
  <c r="BE63" i="1"/>
  <c r="BE64" i="1"/>
  <c r="BE65" i="1"/>
  <c r="BE66" i="1"/>
  <c r="BE67" i="1"/>
  <c r="BE68" i="1"/>
  <c r="BE69" i="1"/>
  <c r="BE70" i="1"/>
  <c r="BE71" i="1"/>
  <c r="BE72" i="1"/>
  <c r="BE73" i="1"/>
  <c r="BE74" i="1"/>
  <c r="BE75" i="1"/>
  <c r="BE76" i="1"/>
  <c r="BE77" i="1"/>
  <c r="BE78" i="1"/>
  <c r="BE79" i="1"/>
  <c r="BE80" i="1"/>
  <c r="BE81" i="1"/>
  <c r="BE82" i="1"/>
  <c r="BE83" i="1"/>
  <c r="BE84" i="1"/>
  <c r="BE85" i="1"/>
  <c r="BE86" i="1"/>
  <c r="BE87" i="1"/>
  <c r="BE88" i="1"/>
  <c r="BE89" i="1"/>
  <c r="BE90" i="1"/>
  <c r="BE91" i="1"/>
  <c r="BE92" i="1"/>
  <c r="BE93" i="1"/>
  <c r="BE94" i="1"/>
  <c r="BE95" i="1"/>
  <c r="BE96" i="1"/>
  <c r="BE97" i="1"/>
  <c r="BE98" i="1"/>
  <c r="BE99" i="1"/>
  <c r="BE100" i="1"/>
  <c r="BE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8" i="1"/>
  <c r="AU9" i="1"/>
  <c r="AU8" i="1"/>
  <c r="CA9" i="1" l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0" i="1"/>
  <c r="CA31" i="1"/>
  <c r="CA32" i="1"/>
  <c r="CA33" i="1"/>
  <c r="CA34" i="1"/>
  <c r="CA35" i="1"/>
  <c r="CA36" i="1"/>
  <c r="CA37" i="1"/>
  <c r="CA38" i="1"/>
  <c r="CA39" i="1"/>
  <c r="CA40" i="1"/>
  <c r="CA41" i="1"/>
  <c r="CA42" i="1"/>
  <c r="CA43" i="1"/>
  <c r="CA44" i="1"/>
  <c r="CA45" i="1"/>
  <c r="CA46" i="1"/>
  <c r="CA47" i="1"/>
  <c r="CA48" i="1"/>
  <c r="CA49" i="1"/>
  <c r="CA50" i="1"/>
  <c r="CA51" i="1"/>
  <c r="CA52" i="1"/>
  <c r="CA53" i="1"/>
  <c r="CA54" i="1"/>
  <c r="CA55" i="1"/>
  <c r="CA56" i="1"/>
  <c r="CA57" i="1"/>
  <c r="CA58" i="1"/>
  <c r="CA59" i="1"/>
  <c r="CA60" i="1"/>
  <c r="CA61" i="1"/>
  <c r="CA62" i="1"/>
  <c r="CA63" i="1"/>
  <c r="CA64" i="1"/>
  <c r="CA65" i="1"/>
  <c r="CA66" i="1"/>
  <c r="CA67" i="1"/>
  <c r="CA68" i="1"/>
  <c r="CA69" i="1"/>
  <c r="CA70" i="1"/>
  <c r="CA71" i="1"/>
  <c r="CA72" i="1"/>
  <c r="CA73" i="1"/>
  <c r="CA74" i="1"/>
  <c r="CA75" i="1"/>
  <c r="CA76" i="1"/>
  <c r="CA77" i="1"/>
  <c r="CA78" i="1"/>
  <c r="CA79" i="1"/>
  <c r="CA80" i="1"/>
  <c r="CA81" i="1"/>
  <c r="CA82" i="1"/>
  <c r="CA83" i="1"/>
  <c r="CA84" i="1"/>
  <c r="CA85" i="1"/>
  <c r="CA86" i="1"/>
  <c r="CA87" i="1"/>
  <c r="CA88" i="1"/>
  <c r="CA89" i="1"/>
  <c r="CA90" i="1"/>
  <c r="CA91" i="1"/>
  <c r="CA92" i="1"/>
  <c r="CA93" i="1"/>
  <c r="CA94" i="1"/>
  <c r="CA95" i="1"/>
  <c r="CA96" i="1"/>
  <c r="CA97" i="1"/>
  <c r="CA98" i="1"/>
  <c r="CA99" i="1"/>
  <c r="CA100" i="1"/>
  <c r="CA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8" i="1"/>
  <c r="CG8" i="1" l="1"/>
  <c r="B9" i="1" l="1"/>
  <c r="B10" i="1"/>
  <c r="B11" i="1"/>
  <c r="B12" i="1"/>
  <c r="B13" i="1"/>
  <c r="B8" i="1"/>
  <c r="AS9" i="1" l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S71" i="1"/>
  <c r="AS72" i="1"/>
  <c r="AS73" i="1"/>
  <c r="AS74" i="1"/>
  <c r="AS75" i="1"/>
  <c r="AS76" i="1"/>
  <c r="AS77" i="1"/>
  <c r="AS78" i="1"/>
  <c r="AS79" i="1"/>
  <c r="AS80" i="1"/>
  <c r="AS81" i="1"/>
  <c r="AS82" i="1"/>
  <c r="AS83" i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S99" i="1"/>
  <c r="AS100" i="1"/>
  <c r="AS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8" i="1"/>
  <c r="D8" i="10" l="1"/>
  <c r="E8" i="10" s="1"/>
  <c r="CK9" i="1" l="1"/>
  <c r="CD9" i="1"/>
  <c r="CE9" i="1"/>
  <c r="CF9" i="1"/>
  <c r="CG9" i="1"/>
  <c r="CH9" i="1"/>
  <c r="CI9" i="1"/>
  <c r="CJ9" i="1"/>
  <c r="CK10" i="1"/>
  <c r="CD10" i="1"/>
  <c r="CE10" i="1"/>
  <c r="CF10" i="1"/>
  <c r="CG10" i="1"/>
  <c r="CH10" i="1"/>
  <c r="CI10" i="1"/>
  <c r="CJ10" i="1"/>
  <c r="CK11" i="1"/>
  <c r="CD11" i="1"/>
  <c r="CE11" i="1"/>
  <c r="CF11" i="1"/>
  <c r="CG11" i="1"/>
  <c r="CH11" i="1"/>
  <c r="CI11" i="1"/>
  <c r="CJ11" i="1"/>
  <c r="CK12" i="1"/>
  <c r="CD12" i="1"/>
  <c r="CE12" i="1"/>
  <c r="CF12" i="1"/>
  <c r="CG12" i="1"/>
  <c r="CH12" i="1"/>
  <c r="CI12" i="1"/>
  <c r="CJ12" i="1"/>
  <c r="CD13" i="1"/>
  <c r="CE13" i="1"/>
  <c r="CF13" i="1"/>
  <c r="CG13" i="1"/>
  <c r="CH13" i="1"/>
  <c r="CI13" i="1"/>
  <c r="CJ13" i="1"/>
  <c r="CK14" i="1"/>
  <c r="CD14" i="1"/>
  <c r="CE14" i="1"/>
  <c r="CF14" i="1"/>
  <c r="CG14" i="1"/>
  <c r="CH14" i="1"/>
  <c r="CI14" i="1"/>
  <c r="CJ14" i="1"/>
  <c r="CK15" i="1"/>
  <c r="CD15" i="1"/>
  <c r="CE15" i="1"/>
  <c r="CF15" i="1"/>
  <c r="CG15" i="1"/>
  <c r="CH15" i="1"/>
  <c r="CI15" i="1"/>
  <c r="CJ15" i="1"/>
  <c r="CK16" i="1"/>
  <c r="CD16" i="1"/>
  <c r="CE16" i="1"/>
  <c r="CF16" i="1"/>
  <c r="CG16" i="1"/>
  <c r="CH16" i="1"/>
  <c r="CI16" i="1"/>
  <c r="CJ16" i="1"/>
  <c r="CK17" i="1"/>
  <c r="CD17" i="1"/>
  <c r="CE17" i="1"/>
  <c r="CF17" i="1"/>
  <c r="CG17" i="1"/>
  <c r="CH17" i="1"/>
  <c r="CI17" i="1"/>
  <c r="CJ17" i="1"/>
  <c r="CK18" i="1"/>
  <c r="CD18" i="1"/>
  <c r="CE18" i="1"/>
  <c r="CF18" i="1"/>
  <c r="CG18" i="1"/>
  <c r="CH18" i="1"/>
  <c r="CI18" i="1"/>
  <c r="CJ18" i="1"/>
  <c r="CK19" i="1"/>
  <c r="CD19" i="1"/>
  <c r="CE19" i="1"/>
  <c r="CF19" i="1"/>
  <c r="CG19" i="1"/>
  <c r="CH19" i="1"/>
  <c r="CI19" i="1"/>
  <c r="CJ19" i="1"/>
  <c r="CK20" i="1"/>
  <c r="CD20" i="1"/>
  <c r="CE20" i="1"/>
  <c r="CF20" i="1"/>
  <c r="CG20" i="1"/>
  <c r="CH20" i="1"/>
  <c r="CI20" i="1"/>
  <c r="CJ20" i="1"/>
  <c r="CD21" i="1"/>
  <c r="CE21" i="1"/>
  <c r="CF21" i="1"/>
  <c r="CG21" i="1"/>
  <c r="CH21" i="1"/>
  <c r="CI21" i="1"/>
  <c r="CJ21" i="1"/>
  <c r="CK22" i="1"/>
  <c r="CD22" i="1"/>
  <c r="CE22" i="1"/>
  <c r="CF22" i="1"/>
  <c r="CG22" i="1"/>
  <c r="CH22" i="1"/>
  <c r="CI22" i="1"/>
  <c r="CJ22" i="1"/>
  <c r="CK23" i="1"/>
  <c r="CD23" i="1"/>
  <c r="CE23" i="1"/>
  <c r="CF23" i="1"/>
  <c r="CG23" i="1"/>
  <c r="CH23" i="1"/>
  <c r="CI23" i="1"/>
  <c r="CJ23" i="1"/>
  <c r="CK24" i="1"/>
  <c r="CD24" i="1"/>
  <c r="CE24" i="1"/>
  <c r="CF24" i="1"/>
  <c r="CG24" i="1"/>
  <c r="CH24" i="1"/>
  <c r="CI24" i="1"/>
  <c r="CJ24" i="1"/>
  <c r="CK25" i="1"/>
  <c r="CD25" i="1"/>
  <c r="CE25" i="1"/>
  <c r="CF25" i="1"/>
  <c r="CG25" i="1"/>
  <c r="CH25" i="1"/>
  <c r="CI25" i="1"/>
  <c r="CJ25" i="1"/>
  <c r="CK26" i="1"/>
  <c r="CD26" i="1"/>
  <c r="CE26" i="1"/>
  <c r="CF26" i="1"/>
  <c r="CG26" i="1"/>
  <c r="CH26" i="1"/>
  <c r="CI26" i="1"/>
  <c r="CJ26" i="1"/>
  <c r="CK27" i="1"/>
  <c r="CD27" i="1"/>
  <c r="CE27" i="1"/>
  <c r="CF27" i="1"/>
  <c r="CG27" i="1"/>
  <c r="CH27" i="1"/>
  <c r="CI27" i="1"/>
  <c r="CJ27" i="1"/>
  <c r="CK28" i="1"/>
  <c r="CD28" i="1"/>
  <c r="CE28" i="1"/>
  <c r="CF28" i="1"/>
  <c r="CG28" i="1"/>
  <c r="CH28" i="1"/>
  <c r="CI28" i="1"/>
  <c r="CJ28" i="1"/>
  <c r="CD29" i="1"/>
  <c r="CE29" i="1"/>
  <c r="CF29" i="1"/>
  <c r="CG29" i="1"/>
  <c r="CH29" i="1"/>
  <c r="CI29" i="1"/>
  <c r="CJ29" i="1"/>
  <c r="CK30" i="1"/>
  <c r="CD30" i="1"/>
  <c r="CE30" i="1"/>
  <c r="CF30" i="1"/>
  <c r="CG30" i="1"/>
  <c r="CH30" i="1"/>
  <c r="CI30" i="1"/>
  <c r="CJ30" i="1"/>
  <c r="CK31" i="1"/>
  <c r="CD31" i="1"/>
  <c r="CE31" i="1"/>
  <c r="CF31" i="1"/>
  <c r="CG31" i="1"/>
  <c r="CH31" i="1"/>
  <c r="CI31" i="1"/>
  <c r="CJ31" i="1"/>
  <c r="CK32" i="1"/>
  <c r="CD32" i="1"/>
  <c r="CE32" i="1"/>
  <c r="CF32" i="1"/>
  <c r="CG32" i="1"/>
  <c r="CH32" i="1"/>
  <c r="CI32" i="1"/>
  <c r="CJ32" i="1"/>
  <c r="CK33" i="1"/>
  <c r="CD33" i="1"/>
  <c r="CE33" i="1"/>
  <c r="CF33" i="1"/>
  <c r="CG33" i="1"/>
  <c r="CH33" i="1"/>
  <c r="CI33" i="1"/>
  <c r="CJ33" i="1"/>
  <c r="CK34" i="1"/>
  <c r="CD34" i="1"/>
  <c r="CE34" i="1"/>
  <c r="CF34" i="1"/>
  <c r="CG34" i="1"/>
  <c r="CH34" i="1"/>
  <c r="CI34" i="1"/>
  <c r="CJ34" i="1"/>
  <c r="CK35" i="1"/>
  <c r="CD35" i="1"/>
  <c r="CE35" i="1"/>
  <c r="CF35" i="1"/>
  <c r="CG35" i="1"/>
  <c r="CH35" i="1"/>
  <c r="CI35" i="1"/>
  <c r="CJ35" i="1"/>
  <c r="CK36" i="1"/>
  <c r="CD36" i="1"/>
  <c r="CE36" i="1"/>
  <c r="CF36" i="1"/>
  <c r="CG36" i="1"/>
  <c r="CH36" i="1"/>
  <c r="CI36" i="1"/>
  <c r="CJ36" i="1"/>
  <c r="CD37" i="1"/>
  <c r="CE37" i="1"/>
  <c r="CF37" i="1"/>
  <c r="CG37" i="1"/>
  <c r="CH37" i="1"/>
  <c r="CI37" i="1"/>
  <c r="CJ37" i="1"/>
  <c r="CK38" i="1"/>
  <c r="CD38" i="1"/>
  <c r="CE38" i="1"/>
  <c r="CF38" i="1"/>
  <c r="CG38" i="1"/>
  <c r="CH38" i="1"/>
  <c r="CI38" i="1"/>
  <c r="CJ38" i="1"/>
  <c r="CK39" i="1"/>
  <c r="CD39" i="1"/>
  <c r="CE39" i="1"/>
  <c r="CF39" i="1"/>
  <c r="CG39" i="1"/>
  <c r="CH39" i="1"/>
  <c r="CI39" i="1"/>
  <c r="CJ39" i="1"/>
  <c r="CK40" i="1"/>
  <c r="CD40" i="1"/>
  <c r="CE40" i="1"/>
  <c r="CF40" i="1"/>
  <c r="CG40" i="1"/>
  <c r="CH40" i="1"/>
  <c r="CI40" i="1"/>
  <c r="CJ40" i="1"/>
  <c r="CK41" i="1"/>
  <c r="CD41" i="1"/>
  <c r="CE41" i="1"/>
  <c r="CF41" i="1"/>
  <c r="CG41" i="1"/>
  <c r="CH41" i="1"/>
  <c r="CI41" i="1"/>
  <c r="CJ41" i="1"/>
  <c r="CK42" i="1"/>
  <c r="CD42" i="1"/>
  <c r="CE42" i="1"/>
  <c r="CF42" i="1"/>
  <c r="CG42" i="1"/>
  <c r="CH42" i="1"/>
  <c r="CI42" i="1"/>
  <c r="CJ42" i="1"/>
  <c r="CK43" i="1"/>
  <c r="CD43" i="1"/>
  <c r="CE43" i="1"/>
  <c r="CF43" i="1"/>
  <c r="CG43" i="1"/>
  <c r="CH43" i="1"/>
  <c r="CI43" i="1"/>
  <c r="CJ43" i="1"/>
  <c r="CK44" i="1"/>
  <c r="CD44" i="1"/>
  <c r="CE44" i="1"/>
  <c r="CF44" i="1"/>
  <c r="CG44" i="1"/>
  <c r="CH44" i="1"/>
  <c r="CI44" i="1"/>
  <c r="CJ44" i="1"/>
  <c r="CK45" i="1"/>
  <c r="CD45" i="1"/>
  <c r="CE45" i="1"/>
  <c r="CF45" i="1"/>
  <c r="CG45" i="1"/>
  <c r="CH45" i="1"/>
  <c r="CI45" i="1"/>
  <c r="CJ45" i="1"/>
  <c r="CK46" i="1"/>
  <c r="CD46" i="1"/>
  <c r="CE46" i="1"/>
  <c r="CF46" i="1"/>
  <c r="CG46" i="1"/>
  <c r="CH46" i="1"/>
  <c r="CI46" i="1"/>
  <c r="CJ46" i="1"/>
  <c r="CK47" i="1"/>
  <c r="CD47" i="1"/>
  <c r="CE47" i="1"/>
  <c r="CF47" i="1"/>
  <c r="CG47" i="1"/>
  <c r="CH47" i="1"/>
  <c r="CI47" i="1"/>
  <c r="CJ47" i="1"/>
  <c r="CK48" i="1"/>
  <c r="CD48" i="1"/>
  <c r="CE48" i="1"/>
  <c r="CF48" i="1"/>
  <c r="CG48" i="1"/>
  <c r="CH48" i="1"/>
  <c r="CI48" i="1"/>
  <c r="CJ48" i="1"/>
  <c r="CK49" i="1"/>
  <c r="CD49" i="1"/>
  <c r="CE49" i="1"/>
  <c r="CF49" i="1"/>
  <c r="CG49" i="1"/>
  <c r="CH49" i="1"/>
  <c r="CI49" i="1"/>
  <c r="CJ49" i="1"/>
  <c r="CK50" i="1"/>
  <c r="CD50" i="1"/>
  <c r="CE50" i="1"/>
  <c r="CF50" i="1"/>
  <c r="CG50" i="1"/>
  <c r="CH50" i="1"/>
  <c r="CI50" i="1"/>
  <c r="CJ50" i="1"/>
  <c r="CK51" i="1"/>
  <c r="CD51" i="1"/>
  <c r="CE51" i="1"/>
  <c r="CF51" i="1"/>
  <c r="CG51" i="1"/>
  <c r="CH51" i="1"/>
  <c r="CI51" i="1"/>
  <c r="CJ51" i="1"/>
  <c r="CK52" i="1"/>
  <c r="CD52" i="1"/>
  <c r="CE52" i="1"/>
  <c r="CF52" i="1"/>
  <c r="CG52" i="1"/>
  <c r="CH52" i="1"/>
  <c r="CI52" i="1"/>
  <c r="CJ52" i="1"/>
  <c r="CD53" i="1"/>
  <c r="CE53" i="1"/>
  <c r="CF53" i="1"/>
  <c r="CG53" i="1"/>
  <c r="CH53" i="1"/>
  <c r="CI53" i="1"/>
  <c r="CJ53" i="1"/>
  <c r="CK54" i="1"/>
  <c r="CD54" i="1"/>
  <c r="CE54" i="1"/>
  <c r="CF54" i="1"/>
  <c r="CG54" i="1"/>
  <c r="CH54" i="1"/>
  <c r="CI54" i="1"/>
  <c r="CJ54" i="1"/>
  <c r="CK55" i="1"/>
  <c r="CD55" i="1"/>
  <c r="CE55" i="1"/>
  <c r="CF55" i="1"/>
  <c r="CG55" i="1"/>
  <c r="CH55" i="1"/>
  <c r="CI55" i="1"/>
  <c r="CJ55" i="1"/>
  <c r="CK56" i="1"/>
  <c r="CD56" i="1"/>
  <c r="CE56" i="1"/>
  <c r="CF56" i="1"/>
  <c r="CG56" i="1"/>
  <c r="CH56" i="1"/>
  <c r="CI56" i="1"/>
  <c r="CJ56" i="1"/>
  <c r="CK57" i="1"/>
  <c r="CD57" i="1"/>
  <c r="CE57" i="1"/>
  <c r="CF57" i="1"/>
  <c r="CG57" i="1"/>
  <c r="CH57" i="1"/>
  <c r="CI57" i="1"/>
  <c r="CJ57" i="1"/>
  <c r="CK58" i="1"/>
  <c r="CD58" i="1"/>
  <c r="CE58" i="1"/>
  <c r="CF58" i="1"/>
  <c r="CG58" i="1"/>
  <c r="CH58" i="1"/>
  <c r="CI58" i="1"/>
  <c r="CJ58" i="1"/>
  <c r="CK59" i="1"/>
  <c r="CD59" i="1"/>
  <c r="CE59" i="1"/>
  <c r="CF59" i="1"/>
  <c r="CG59" i="1"/>
  <c r="CH59" i="1"/>
  <c r="CI59" i="1"/>
  <c r="CJ59" i="1"/>
  <c r="CK60" i="1"/>
  <c r="CD60" i="1"/>
  <c r="CE60" i="1"/>
  <c r="CF60" i="1"/>
  <c r="CG60" i="1"/>
  <c r="CH60" i="1"/>
  <c r="CI60" i="1"/>
  <c r="CJ60" i="1"/>
  <c r="CD61" i="1"/>
  <c r="CE61" i="1"/>
  <c r="CF61" i="1"/>
  <c r="CG61" i="1"/>
  <c r="CH61" i="1"/>
  <c r="CI61" i="1"/>
  <c r="CJ61" i="1"/>
  <c r="CK62" i="1"/>
  <c r="CD62" i="1"/>
  <c r="CE62" i="1"/>
  <c r="CF62" i="1"/>
  <c r="CG62" i="1"/>
  <c r="CH62" i="1"/>
  <c r="CI62" i="1"/>
  <c r="CJ62" i="1"/>
  <c r="CK63" i="1"/>
  <c r="CD63" i="1"/>
  <c r="CE63" i="1"/>
  <c r="CF63" i="1"/>
  <c r="CG63" i="1"/>
  <c r="CH63" i="1"/>
  <c r="CI63" i="1"/>
  <c r="CJ63" i="1"/>
  <c r="CK64" i="1"/>
  <c r="CD64" i="1"/>
  <c r="CE64" i="1"/>
  <c r="CF64" i="1"/>
  <c r="CG64" i="1"/>
  <c r="CH64" i="1"/>
  <c r="CI64" i="1"/>
  <c r="CJ64" i="1"/>
  <c r="CK65" i="1"/>
  <c r="CD65" i="1"/>
  <c r="CE65" i="1"/>
  <c r="CF65" i="1"/>
  <c r="CG65" i="1"/>
  <c r="CH65" i="1"/>
  <c r="CI65" i="1"/>
  <c r="CJ65" i="1"/>
  <c r="CK66" i="1"/>
  <c r="CD66" i="1"/>
  <c r="CE66" i="1"/>
  <c r="CF66" i="1"/>
  <c r="CG66" i="1"/>
  <c r="CH66" i="1"/>
  <c r="CI66" i="1"/>
  <c r="CJ66" i="1"/>
  <c r="CK67" i="1"/>
  <c r="CD67" i="1"/>
  <c r="CE67" i="1"/>
  <c r="CF67" i="1"/>
  <c r="CG67" i="1"/>
  <c r="CH67" i="1"/>
  <c r="CI67" i="1"/>
  <c r="CJ67" i="1"/>
  <c r="CK68" i="1"/>
  <c r="CD68" i="1"/>
  <c r="CE68" i="1"/>
  <c r="CF68" i="1"/>
  <c r="CG68" i="1"/>
  <c r="CH68" i="1"/>
  <c r="CI68" i="1"/>
  <c r="CJ68" i="1"/>
  <c r="CK69" i="1"/>
  <c r="CD69" i="1"/>
  <c r="CE69" i="1"/>
  <c r="CF69" i="1"/>
  <c r="CG69" i="1"/>
  <c r="CH69" i="1"/>
  <c r="CI69" i="1"/>
  <c r="CJ69" i="1"/>
  <c r="CK70" i="1"/>
  <c r="CD70" i="1"/>
  <c r="CE70" i="1"/>
  <c r="CF70" i="1"/>
  <c r="CG70" i="1"/>
  <c r="CH70" i="1"/>
  <c r="CI70" i="1"/>
  <c r="CJ70" i="1"/>
  <c r="CK71" i="1"/>
  <c r="CD71" i="1"/>
  <c r="CE71" i="1"/>
  <c r="CF71" i="1"/>
  <c r="CG71" i="1"/>
  <c r="CH71" i="1"/>
  <c r="CI71" i="1"/>
  <c r="CJ71" i="1"/>
  <c r="CK72" i="1"/>
  <c r="CD72" i="1"/>
  <c r="CE72" i="1"/>
  <c r="CF72" i="1"/>
  <c r="CG72" i="1"/>
  <c r="CH72" i="1"/>
  <c r="CI72" i="1"/>
  <c r="CJ72" i="1"/>
  <c r="CK73" i="1"/>
  <c r="CD73" i="1"/>
  <c r="CE73" i="1"/>
  <c r="CF73" i="1"/>
  <c r="CG73" i="1"/>
  <c r="CH73" i="1"/>
  <c r="CI73" i="1"/>
  <c r="CJ73" i="1"/>
  <c r="CK74" i="1"/>
  <c r="CD74" i="1"/>
  <c r="CE74" i="1"/>
  <c r="CF74" i="1"/>
  <c r="CG74" i="1"/>
  <c r="CH74" i="1"/>
  <c r="CI74" i="1"/>
  <c r="CJ74" i="1"/>
  <c r="CK75" i="1"/>
  <c r="CD75" i="1"/>
  <c r="CE75" i="1"/>
  <c r="CF75" i="1"/>
  <c r="CG75" i="1"/>
  <c r="CH75" i="1"/>
  <c r="CI75" i="1"/>
  <c r="CJ75" i="1"/>
  <c r="CK76" i="1"/>
  <c r="CD76" i="1"/>
  <c r="CE76" i="1"/>
  <c r="CF76" i="1"/>
  <c r="CG76" i="1"/>
  <c r="CH76" i="1"/>
  <c r="CI76" i="1"/>
  <c r="CJ76" i="1"/>
  <c r="CD77" i="1"/>
  <c r="CE77" i="1"/>
  <c r="CF77" i="1"/>
  <c r="CG77" i="1"/>
  <c r="CH77" i="1"/>
  <c r="CI77" i="1"/>
  <c r="CJ77" i="1"/>
  <c r="CK78" i="1"/>
  <c r="CD78" i="1"/>
  <c r="CE78" i="1"/>
  <c r="CF78" i="1"/>
  <c r="CG78" i="1"/>
  <c r="CH78" i="1"/>
  <c r="CI78" i="1"/>
  <c r="CJ78" i="1"/>
  <c r="CK79" i="1"/>
  <c r="CD79" i="1"/>
  <c r="CE79" i="1"/>
  <c r="CF79" i="1"/>
  <c r="CG79" i="1"/>
  <c r="CH79" i="1"/>
  <c r="CI79" i="1"/>
  <c r="CJ79" i="1"/>
  <c r="CK80" i="1"/>
  <c r="CD80" i="1"/>
  <c r="CE80" i="1"/>
  <c r="CF80" i="1"/>
  <c r="CG80" i="1"/>
  <c r="CH80" i="1"/>
  <c r="CI80" i="1"/>
  <c r="CJ80" i="1"/>
  <c r="CK81" i="1"/>
  <c r="CD81" i="1"/>
  <c r="CE81" i="1"/>
  <c r="CF81" i="1"/>
  <c r="CG81" i="1"/>
  <c r="CH81" i="1"/>
  <c r="CI81" i="1"/>
  <c r="CJ81" i="1"/>
  <c r="CK82" i="1"/>
  <c r="CD82" i="1"/>
  <c r="CE82" i="1"/>
  <c r="CF82" i="1"/>
  <c r="CG82" i="1"/>
  <c r="CH82" i="1"/>
  <c r="CI82" i="1"/>
  <c r="CJ82" i="1"/>
  <c r="CK83" i="1"/>
  <c r="CD83" i="1"/>
  <c r="CE83" i="1"/>
  <c r="CF83" i="1"/>
  <c r="CG83" i="1"/>
  <c r="CH83" i="1"/>
  <c r="CI83" i="1"/>
  <c r="CJ83" i="1"/>
  <c r="CK84" i="1"/>
  <c r="CD84" i="1"/>
  <c r="CE84" i="1"/>
  <c r="CF84" i="1"/>
  <c r="CG84" i="1"/>
  <c r="CH84" i="1"/>
  <c r="CI84" i="1"/>
  <c r="CJ84" i="1"/>
  <c r="CD85" i="1"/>
  <c r="CE85" i="1"/>
  <c r="CF85" i="1"/>
  <c r="CG85" i="1"/>
  <c r="CH85" i="1"/>
  <c r="CI85" i="1"/>
  <c r="CJ85" i="1"/>
  <c r="CK86" i="1"/>
  <c r="CD86" i="1"/>
  <c r="CE86" i="1"/>
  <c r="CF86" i="1"/>
  <c r="CG86" i="1"/>
  <c r="CH86" i="1"/>
  <c r="CI86" i="1"/>
  <c r="CJ86" i="1"/>
  <c r="CK87" i="1"/>
  <c r="CD87" i="1"/>
  <c r="CE87" i="1"/>
  <c r="CF87" i="1"/>
  <c r="CG87" i="1"/>
  <c r="CH87" i="1"/>
  <c r="CI87" i="1"/>
  <c r="CJ87" i="1"/>
  <c r="CK88" i="1"/>
  <c r="CD88" i="1"/>
  <c r="CE88" i="1"/>
  <c r="CF88" i="1"/>
  <c r="CG88" i="1"/>
  <c r="CH88" i="1"/>
  <c r="CI88" i="1"/>
  <c r="CJ88" i="1"/>
  <c r="CK89" i="1"/>
  <c r="CD89" i="1"/>
  <c r="CE89" i="1"/>
  <c r="CF89" i="1"/>
  <c r="CG89" i="1"/>
  <c r="CH89" i="1"/>
  <c r="CI89" i="1"/>
  <c r="CJ89" i="1"/>
  <c r="CK90" i="1"/>
  <c r="CD90" i="1"/>
  <c r="CE90" i="1"/>
  <c r="CF90" i="1"/>
  <c r="CG90" i="1"/>
  <c r="CH90" i="1"/>
  <c r="CI90" i="1"/>
  <c r="CJ90" i="1"/>
  <c r="CK91" i="1"/>
  <c r="CD91" i="1"/>
  <c r="CE91" i="1"/>
  <c r="CF91" i="1"/>
  <c r="CG91" i="1"/>
  <c r="CH91" i="1"/>
  <c r="CI91" i="1"/>
  <c r="CJ91" i="1"/>
  <c r="CK92" i="1"/>
  <c r="CD92" i="1"/>
  <c r="CE92" i="1"/>
  <c r="CF92" i="1"/>
  <c r="CG92" i="1"/>
  <c r="CH92" i="1"/>
  <c r="CI92" i="1"/>
  <c r="CJ92" i="1"/>
  <c r="CK93" i="1"/>
  <c r="CD93" i="1"/>
  <c r="CE93" i="1"/>
  <c r="CF93" i="1"/>
  <c r="CG93" i="1"/>
  <c r="CH93" i="1"/>
  <c r="CI93" i="1"/>
  <c r="CJ93" i="1"/>
  <c r="CD94" i="1"/>
  <c r="CE94" i="1"/>
  <c r="CF94" i="1"/>
  <c r="CG94" i="1"/>
  <c r="CH94" i="1"/>
  <c r="CI94" i="1"/>
  <c r="CJ94" i="1"/>
  <c r="CK94" i="1"/>
  <c r="CK95" i="1"/>
  <c r="CD95" i="1"/>
  <c r="CE95" i="1"/>
  <c r="CF95" i="1"/>
  <c r="CG95" i="1"/>
  <c r="CH95" i="1"/>
  <c r="CI95" i="1"/>
  <c r="CJ95" i="1"/>
  <c r="CK96" i="1"/>
  <c r="CD96" i="1"/>
  <c r="CE96" i="1"/>
  <c r="CF96" i="1"/>
  <c r="CG96" i="1"/>
  <c r="CH96" i="1"/>
  <c r="CI96" i="1"/>
  <c r="CJ96" i="1"/>
  <c r="CK97" i="1"/>
  <c r="CD97" i="1"/>
  <c r="CE97" i="1"/>
  <c r="CF97" i="1"/>
  <c r="CG97" i="1"/>
  <c r="CH97" i="1"/>
  <c r="CI97" i="1"/>
  <c r="CJ97" i="1"/>
  <c r="CD98" i="1"/>
  <c r="CE98" i="1"/>
  <c r="CF98" i="1"/>
  <c r="CG98" i="1"/>
  <c r="CH98" i="1"/>
  <c r="CI98" i="1"/>
  <c r="CJ98" i="1"/>
  <c r="CK98" i="1"/>
  <c r="CK99" i="1"/>
  <c r="CD99" i="1"/>
  <c r="CE99" i="1"/>
  <c r="CF99" i="1"/>
  <c r="CG99" i="1"/>
  <c r="CH99" i="1"/>
  <c r="CI99" i="1"/>
  <c r="CJ99" i="1"/>
  <c r="CK100" i="1"/>
  <c r="CD100" i="1"/>
  <c r="CE100" i="1"/>
  <c r="CF100" i="1"/>
  <c r="CG100" i="1"/>
  <c r="CH100" i="1"/>
  <c r="CI100" i="1"/>
  <c r="CJ100" i="1"/>
  <c r="CN28" i="1" l="1"/>
  <c r="CO28" i="1" s="1"/>
  <c r="CN26" i="1"/>
  <c r="CO26" i="1" s="1"/>
  <c r="CN27" i="1"/>
  <c r="CO27" i="1" s="1"/>
  <c r="CN24" i="1"/>
  <c r="CO24" i="1" s="1"/>
  <c r="CN22" i="1"/>
  <c r="CO22" i="1" s="1"/>
  <c r="CN23" i="1"/>
  <c r="CO23" i="1" s="1"/>
  <c r="CN25" i="1"/>
  <c r="CO25" i="1" s="1"/>
  <c r="CN33" i="1"/>
  <c r="CO33" i="1" s="1"/>
  <c r="CN99" i="1"/>
  <c r="CO99" i="1" s="1"/>
  <c r="CN97" i="1"/>
  <c r="CO97" i="1" s="1"/>
  <c r="CN95" i="1"/>
  <c r="CO95" i="1" s="1"/>
  <c r="CN98" i="1"/>
  <c r="CO98" i="1" s="1"/>
  <c r="CN94" i="1"/>
  <c r="CO94" i="1" s="1"/>
  <c r="CN20" i="1"/>
  <c r="CO20" i="1" s="1"/>
  <c r="CN19" i="1"/>
  <c r="CO19" i="1" s="1"/>
  <c r="CN18" i="1"/>
  <c r="CO18" i="1" s="1"/>
  <c r="CN17" i="1"/>
  <c r="CO17" i="1" s="1"/>
  <c r="CN16" i="1"/>
  <c r="CO16" i="1" s="1"/>
  <c r="CN15" i="1"/>
  <c r="CO15" i="1" s="1"/>
  <c r="CN14" i="1"/>
  <c r="CO14" i="1" s="1"/>
  <c r="CN32" i="1"/>
  <c r="CO32" i="1" s="1"/>
  <c r="CN52" i="1"/>
  <c r="CO52" i="1" s="1"/>
  <c r="CN51" i="1"/>
  <c r="CO51" i="1" s="1"/>
  <c r="CN50" i="1"/>
  <c r="CO50" i="1" s="1"/>
  <c r="CN49" i="1"/>
  <c r="CO49" i="1" s="1"/>
  <c r="CN48" i="1"/>
  <c r="CO48" i="1" s="1"/>
  <c r="CN47" i="1"/>
  <c r="CO47" i="1" s="1"/>
  <c r="CN46" i="1"/>
  <c r="CO46" i="1" s="1"/>
  <c r="CN45" i="1"/>
  <c r="CO45" i="1" s="1"/>
  <c r="CN44" i="1"/>
  <c r="CO44" i="1" s="1"/>
  <c r="CN43" i="1"/>
  <c r="CO43" i="1" s="1"/>
  <c r="CN42" i="1"/>
  <c r="CO42" i="1" s="1"/>
  <c r="CN41" i="1"/>
  <c r="CO41" i="1" s="1"/>
  <c r="CN40" i="1"/>
  <c r="CO40" i="1" s="1"/>
  <c r="CN39" i="1"/>
  <c r="CO39" i="1" s="1"/>
  <c r="CN38" i="1"/>
  <c r="CO38" i="1" s="1"/>
  <c r="CN60" i="1"/>
  <c r="CO60" i="1" s="1"/>
  <c r="CN59" i="1"/>
  <c r="CO59" i="1" s="1"/>
  <c r="CN58" i="1"/>
  <c r="CO58" i="1" s="1"/>
  <c r="CN57" i="1"/>
  <c r="CO57" i="1" s="1"/>
  <c r="CN56" i="1"/>
  <c r="CO56" i="1" s="1"/>
  <c r="CN55" i="1"/>
  <c r="CO55" i="1" s="1"/>
  <c r="CN54" i="1"/>
  <c r="CO54" i="1" s="1"/>
  <c r="CN35" i="1"/>
  <c r="CO35" i="1" s="1"/>
  <c r="CN31" i="1"/>
  <c r="CO31" i="1" s="1"/>
  <c r="CN76" i="1"/>
  <c r="CO76" i="1" s="1"/>
  <c r="CN75" i="1"/>
  <c r="CO75" i="1" s="1"/>
  <c r="CN74" i="1"/>
  <c r="CO74" i="1" s="1"/>
  <c r="CN73" i="1"/>
  <c r="CO73" i="1" s="1"/>
  <c r="CN72" i="1"/>
  <c r="CO72" i="1" s="1"/>
  <c r="CN71" i="1"/>
  <c r="CO71" i="1" s="1"/>
  <c r="CN70" i="1"/>
  <c r="CO70" i="1" s="1"/>
  <c r="CN69" i="1"/>
  <c r="CO69" i="1" s="1"/>
  <c r="CN68" i="1"/>
  <c r="CO68" i="1" s="1"/>
  <c r="CN67" i="1"/>
  <c r="CO67" i="1" s="1"/>
  <c r="CN66" i="1"/>
  <c r="CO66" i="1" s="1"/>
  <c r="CN65" i="1"/>
  <c r="CO65" i="1" s="1"/>
  <c r="CN64" i="1"/>
  <c r="CO64" i="1" s="1"/>
  <c r="CN63" i="1"/>
  <c r="CO63" i="1" s="1"/>
  <c r="CN62" i="1"/>
  <c r="CO62" i="1" s="1"/>
  <c r="CN34" i="1"/>
  <c r="CO34" i="1" s="1"/>
  <c r="CN84" i="1"/>
  <c r="CO84" i="1" s="1"/>
  <c r="CN83" i="1"/>
  <c r="CO83" i="1" s="1"/>
  <c r="CN82" i="1"/>
  <c r="CO82" i="1" s="1"/>
  <c r="CN81" i="1"/>
  <c r="CO81" i="1" s="1"/>
  <c r="CN80" i="1"/>
  <c r="CO80" i="1" s="1"/>
  <c r="CN79" i="1"/>
  <c r="CO79" i="1" s="1"/>
  <c r="CN78" i="1"/>
  <c r="CO78" i="1" s="1"/>
  <c r="CN36" i="1"/>
  <c r="CO36" i="1" s="1"/>
  <c r="CN30" i="1"/>
  <c r="CO30" i="1" s="1"/>
  <c r="CN100" i="1"/>
  <c r="CO100" i="1" s="1"/>
  <c r="CN96" i="1"/>
  <c r="CO96" i="1" s="1"/>
  <c r="CN93" i="1"/>
  <c r="CO93" i="1" s="1"/>
  <c r="CN92" i="1"/>
  <c r="CO92" i="1" s="1"/>
  <c r="CN91" i="1"/>
  <c r="CO91" i="1" s="1"/>
  <c r="CN90" i="1"/>
  <c r="CO90" i="1" s="1"/>
  <c r="CN89" i="1"/>
  <c r="CO89" i="1" s="1"/>
  <c r="CN88" i="1"/>
  <c r="CO88" i="1" s="1"/>
  <c r="CN87" i="1"/>
  <c r="CO87" i="1" s="1"/>
  <c r="CN86" i="1"/>
  <c r="CO86" i="1" s="1"/>
  <c r="CN12" i="1"/>
  <c r="CO12" i="1" s="1"/>
  <c r="CN11" i="1"/>
  <c r="CO11" i="1" s="1"/>
  <c r="CN10" i="1"/>
  <c r="CO10" i="1" s="1"/>
  <c r="CN9" i="1"/>
  <c r="CO9" i="1" s="1"/>
  <c r="CL26" i="1"/>
  <c r="CM26" i="1" s="1"/>
  <c r="CL90" i="1"/>
  <c r="CM90" i="1" s="1"/>
  <c r="CL58" i="1"/>
  <c r="CM58" i="1" s="1"/>
  <c r="CL79" i="1"/>
  <c r="CM79" i="1" s="1"/>
  <c r="CL57" i="1"/>
  <c r="CM57" i="1" s="1"/>
  <c r="CL52" i="1"/>
  <c r="CM52" i="1" s="1"/>
  <c r="CL47" i="1"/>
  <c r="CM47" i="1" s="1"/>
  <c r="CL46" i="1"/>
  <c r="CM46" i="1" s="1"/>
  <c r="CL40" i="1"/>
  <c r="CM40" i="1" s="1"/>
  <c r="CL25" i="1"/>
  <c r="CM25" i="1" s="1"/>
  <c r="CL20" i="1"/>
  <c r="CM20" i="1" s="1"/>
  <c r="CL15" i="1"/>
  <c r="CM15" i="1" s="1"/>
  <c r="CL14" i="1"/>
  <c r="CM14" i="1" s="1"/>
  <c r="CL13" i="1"/>
  <c r="CM13" i="1" s="1"/>
  <c r="CL11" i="1"/>
  <c r="CM11" i="1" s="1"/>
  <c r="CL89" i="1"/>
  <c r="CM89" i="1" s="1"/>
  <c r="CL84" i="1"/>
  <c r="CM84" i="1" s="1"/>
  <c r="CL78" i="1"/>
  <c r="CM78" i="1" s="1"/>
  <c r="CL77" i="1"/>
  <c r="CM77" i="1" s="1"/>
  <c r="CL72" i="1"/>
  <c r="CM72" i="1" s="1"/>
  <c r="CL98" i="1"/>
  <c r="CM98" i="1" s="1"/>
  <c r="CL83" i="1"/>
  <c r="CM83" i="1" s="1"/>
  <c r="CL66" i="1"/>
  <c r="CM66" i="1" s="1"/>
  <c r="CL51" i="1"/>
  <c r="CM51" i="1" s="1"/>
  <c r="CL34" i="1"/>
  <c r="CM34" i="1" s="1"/>
  <c r="CL19" i="1"/>
  <c r="CM19" i="1" s="1"/>
  <c r="CL85" i="1"/>
  <c r="CM85" i="1" s="1"/>
  <c r="CL53" i="1"/>
  <c r="CM53" i="1" s="1"/>
  <c r="CL28" i="1"/>
  <c r="CM28" i="1" s="1"/>
  <c r="CL23" i="1"/>
  <c r="CM23" i="1" s="1"/>
  <c r="CL91" i="1"/>
  <c r="CM91" i="1" s="1"/>
  <c r="CL74" i="1"/>
  <c r="CM74" i="1" s="1"/>
  <c r="CL59" i="1"/>
  <c r="CM59" i="1" s="1"/>
  <c r="CL42" i="1"/>
  <c r="CM42" i="1" s="1"/>
  <c r="CL27" i="1"/>
  <c r="CM27" i="1" s="1"/>
  <c r="CL10" i="1"/>
  <c r="CM10" i="1" s="1"/>
  <c r="CL80" i="1"/>
  <c r="CM80" i="1" s="1"/>
  <c r="CL33" i="1"/>
  <c r="CM33" i="1" s="1"/>
  <c r="CL21" i="1"/>
  <c r="CM21" i="1" s="1"/>
  <c r="CL94" i="1"/>
  <c r="CM94" i="1" s="1"/>
  <c r="CL88" i="1"/>
  <c r="CM88" i="1" s="1"/>
  <c r="CL73" i="1"/>
  <c r="CM73" i="1" s="1"/>
  <c r="CL68" i="1"/>
  <c r="CM68" i="1" s="1"/>
  <c r="CL63" i="1"/>
  <c r="CM63" i="1" s="1"/>
  <c r="CL62" i="1"/>
  <c r="CM62" i="1" s="1"/>
  <c r="CL61" i="1"/>
  <c r="CM61" i="1" s="1"/>
  <c r="CL56" i="1"/>
  <c r="CM56" i="1" s="1"/>
  <c r="CL41" i="1"/>
  <c r="CM41" i="1" s="1"/>
  <c r="CL36" i="1"/>
  <c r="CM36" i="1" s="1"/>
  <c r="CL31" i="1"/>
  <c r="CM31" i="1" s="1"/>
  <c r="CL30" i="1"/>
  <c r="CM30" i="1" s="1"/>
  <c r="CL29" i="1"/>
  <c r="CM29" i="1" s="1"/>
  <c r="CL24" i="1"/>
  <c r="CM24" i="1" s="1"/>
  <c r="CL43" i="1"/>
  <c r="CM43" i="1" s="1"/>
  <c r="CL92" i="1"/>
  <c r="CM92" i="1" s="1"/>
  <c r="CL86" i="1"/>
  <c r="CM86" i="1" s="1"/>
  <c r="CL65" i="1"/>
  <c r="CM65" i="1" s="1"/>
  <c r="CL60" i="1"/>
  <c r="CM60" i="1" s="1"/>
  <c r="CL54" i="1"/>
  <c r="CM54" i="1" s="1"/>
  <c r="CL48" i="1"/>
  <c r="CM48" i="1" s="1"/>
  <c r="CL16" i="1"/>
  <c r="CM16" i="1" s="1"/>
  <c r="CL100" i="1"/>
  <c r="CM100" i="1" s="1"/>
  <c r="CL95" i="1"/>
  <c r="CM95" i="1" s="1"/>
  <c r="CL99" i="1"/>
  <c r="CM99" i="1" s="1"/>
  <c r="CL82" i="1"/>
  <c r="CM82" i="1" s="1"/>
  <c r="CL67" i="1"/>
  <c r="CM67" i="1" s="1"/>
  <c r="CL50" i="1"/>
  <c r="CM50" i="1" s="1"/>
  <c r="CL35" i="1"/>
  <c r="CM35" i="1" s="1"/>
  <c r="CL18" i="1"/>
  <c r="CM18" i="1" s="1"/>
  <c r="CL9" i="1"/>
  <c r="CM9" i="1" s="1"/>
  <c r="CL75" i="1"/>
  <c r="CM75" i="1" s="1"/>
  <c r="CL97" i="1"/>
  <c r="CM97" i="1" s="1"/>
  <c r="CL87" i="1"/>
  <c r="CM87" i="1" s="1"/>
  <c r="CL55" i="1"/>
  <c r="CM55" i="1" s="1"/>
  <c r="CL22" i="1"/>
  <c r="CM22" i="1" s="1"/>
  <c r="CL96" i="1"/>
  <c r="CM96" i="1" s="1"/>
  <c r="CL81" i="1"/>
  <c r="CM81" i="1" s="1"/>
  <c r="CL76" i="1"/>
  <c r="CM76" i="1" s="1"/>
  <c r="CL71" i="1"/>
  <c r="CM71" i="1" s="1"/>
  <c r="CL70" i="1"/>
  <c r="CM70" i="1" s="1"/>
  <c r="CL64" i="1"/>
  <c r="CM64" i="1" s="1"/>
  <c r="CL49" i="1"/>
  <c r="CM49" i="1" s="1"/>
  <c r="CL44" i="1"/>
  <c r="CM44" i="1" s="1"/>
  <c r="CL39" i="1"/>
  <c r="CM39" i="1" s="1"/>
  <c r="CL38" i="1"/>
  <c r="CM38" i="1" s="1"/>
  <c r="CL37" i="1"/>
  <c r="CM37" i="1" s="1"/>
  <c r="CL32" i="1"/>
  <c r="CM32" i="1" s="1"/>
  <c r="CL17" i="1"/>
  <c r="CM17" i="1" s="1"/>
  <c r="CL12" i="1"/>
  <c r="CM12" i="1" s="1"/>
  <c r="CL93" i="1"/>
  <c r="CM93" i="1" s="1"/>
  <c r="CL69" i="1"/>
  <c r="CM69" i="1" s="1"/>
  <c r="CL45" i="1"/>
  <c r="CM45" i="1" s="1"/>
  <c r="CK85" i="1"/>
  <c r="CN85" i="1" s="1"/>
  <c r="CO85" i="1" s="1"/>
  <c r="CK77" i="1"/>
  <c r="CN77" i="1" s="1"/>
  <c r="CO77" i="1" s="1"/>
  <c r="CK61" i="1"/>
  <c r="CN61" i="1" s="1"/>
  <c r="CO61" i="1" s="1"/>
  <c r="CK53" i="1"/>
  <c r="CN53" i="1" s="1"/>
  <c r="CO53" i="1" s="1"/>
  <c r="CK37" i="1"/>
  <c r="CN37" i="1" s="1"/>
  <c r="CO37" i="1" s="1"/>
  <c r="CK29" i="1"/>
  <c r="CN29" i="1" s="1"/>
  <c r="CO29" i="1" s="1"/>
  <c r="CK21" i="1"/>
  <c r="CN21" i="1" s="1"/>
  <c r="CO21" i="1" s="1"/>
  <c r="CK13" i="1"/>
  <c r="CN13" i="1" s="1"/>
  <c r="CO13" i="1" s="1"/>
  <c r="BP6" i="9" l="1"/>
  <c r="BO6" i="9"/>
  <c r="BN6" i="9"/>
  <c r="CD8" i="1" l="1"/>
  <c r="CE8" i="1"/>
  <c r="D8" i="1" l="1"/>
  <c r="F8" i="10" l="1"/>
  <c r="CL8" i="1"/>
  <c r="CM8" i="1" s="1"/>
  <c r="C19" i="11" s="1"/>
  <c r="I8" i="10" l="1"/>
  <c r="G19" i="11"/>
  <c r="D9" i="1"/>
  <c r="D10" i="1"/>
  <c r="D11" i="1"/>
  <c r="D12" i="1"/>
  <c r="D13" i="1"/>
  <c r="H19" i="11" l="1"/>
  <c r="J19" i="11"/>
  <c r="K19" i="11"/>
  <c r="H8" i="10"/>
  <c r="J8" i="10" s="1"/>
  <c r="D9" i="10"/>
  <c r="CK8" i="1"/>
  <c r="I19" i="11" l="1"/>
  <c r="E9" i="10"/>
  <c r="CJ8" i="1"/>
  <c r="CI8" i="1"/>
  <c r="CH8" i="1"/>
  <c r="CF8" i="1"/>
  <c r="F9" i="10" l="1"/>
  <c r="G9" i="10" s="1"/>
  <c r="CN8" i="1"/>
  <c r="CO8" i="1" s="1"/>
  <c r="D19" i="11" s="1"/>
  <c r="I9" i="10" l="1"/>
  <c r="G20" i="11"/>
  <c r="H20" i="11" s="1"/>
  <c r="J20" i="11" l="1"/>
  <c r="H9" i="10"/>
  <c r="J9" i="10" s="1"/>
  <c r="I20" i="11" l="1"/>
  <c r="K20" i="11"/>
</calcChain>
</file>

<file path=xl/sharedStrings.xml><?xml version="1.0" encoding="utf-8"?>
<sst xmlns="http://schemas.openxmlformats.org/spreadsheetml/2006/main" count="518" uniqueCount="304">
  <si>
    <t>COMPOSANTS</t>
  </si>
  <si>
    <t>Données ingrédients</t>
  </si>
  <si>
    <t>C</t>
  </si>
  <si>
    <t>M</t>
  </si>
  <si>
    <t>R</t>
  </si>
  <si>
    <t>Sensib. Respi</t>
  </si>
  <si>
    <t>Sensib cut</t>
  </si>
  <si>
    <t>Corrosion/irritation cutanée</t>
  </si>
  <si>
    <t>Irritation oculaire</t>
  </si>
  <si>
    <t>STOT SE</t>
  </si>
  <si>
    <t>STOT RE</t>
  </si>
  <si>
    <t>Danger par apiration</t>
  </si>
  <si>
    <t>Tox aquatique aigue</t>
  </si>
  <si>
    <t>PBT</t>
  </si>
  <si>
    <t>POP</t>
  </si>
  <si>
    <t>PE</t>
  </si>
  <si>
    <t>Tox aquatique chronique</t>
  </si>
  <si>
    <t>H300</t>
  </si>
  <si>
    <t>H301</t>
  </si>
  <si>
    <t>H302</t>
  </si>
  <si>
    <t>H311</t>
  </si>
  <si>
    <t>H310</t>
  </si>
  <si>
    <t>H312</t>
  </si>
  <si>
    <t>H330</t>
  </si>
  <si>
    <t>H331</t>
  </si>
  <si>
    <t>H332</t>
  </si>
  <si>
    <t>H314</t>
  </si>
  <si>
    <t>H315</t>
  </si>
  <si>
    <t>H318</t>
  </si>
  <si>
    <t>H319</t>
  </si>
  <si>
    <t>H334</t>
  </si>
  <si>
    <t>H317</t>
  </si>
  <si>
    <t>H340</t>
  </si>
  <si>
    <t>H341</t>
  </si>
  <si>
    <t>H350</t>
  </si>
  <si>
    <t>H350i</t>
  </si>
  <si>
    <t>H351</t>
  </si>
  <si>
    <t>H360</t>
  </si>
  <si>
    <t>H360F</t>
  </si>
  <si>
    <t>H360D</t>
  </si>
  <si>
    <t>H360FD</t>
  </si>
  <si>
    <t>H360Fd</t>
  </si>
  <si>
    <t>H360Df</t>
  </si>
  <si>
    <t>H361</t>
  </si>
  <si>
    <t>H361f</t>
  </si>
  <si>
    <t>H361d</t>
  </si>
  <si>
    <t>H361fd</t>
  </si>
  <si>
    <t>H362</t>
  </si>
  <si>
    <t>H370</t>
  </si>
  <si>
    <t>H371</t>
  </si>
  <si>
    <t>H335</t>
  </si>
  <si>
    <t>H336</t>
  </si>
  <si>
    <t>H372</t>
  </si>
  <si>
    <t>H373</t>
  </si>
  <si>
    <t>H304</t>
  </si>
  <si>
    <t>H400</t>
  </si>
  <si>
    <t>H410</t>
  </si>
  <si>
    <t>H411</t>
  </si>
  <si>
    <t>H412</t>
  </si>
  <si>
    <t>H413</t>
  </si>
  <si>
    <t>IARC 1</t>
  </si>
  <si>
    <t>IARC 2A</t>
  </si>
  <si>
    <t>IARC 2B</t>
  </si>
  <si>
    <t>US EPA Carcinogenic to humans</t>
  </si>
  <si>
    <t>US EPA Likely to be carcinogenic to humans</t>
  </si>
  <si>
    <t>NIH Known</t>
  </si>
  <si>
    <t>NIH Reasonably Anticipated To Be Human Carcinogen</t>
  </si>
  <si>
    <t>ECHA SVHC</t>
  </si>
  <si>
    <t>US EPA Suggestive evidence of carcinogenic potential</t>
  </si>
  <si>
    <t>/</t>
  </si>
  <si>
    <t>US EPA Inadequate information to assess carcinogenic potential</t>
  </si>
  <si>
    <t>US EPA Not likely to be carcinogenic to humans</t>
  </si>
  <si>
    <t>IARC 3</t>
  </si>
  <si>
    <t>IARC 4</t>
  </si>
  <si>
    <t>NIH Clear Evidence of Adverse Effects – Reproductive</t>
  </si>
  <si>
    <t>NIH Clear Evidence of Adverse Effects – developmental</t>
  </si>
  <si>
    <t>NIH Clear Evidence of No Adverse Effects – Reproductive</t>
  </si>
  <si>
    <t>NIH Clear Evidence of No Adverse Effects – developmental</t>
  </si>
  <si>
    <t xml:space="preserve">ECHA – SVHC </t>
  </si>
  <si>
    <t>DEDuct - Catégory I : "Supporting evidence from in vivo human experiments"</t>
  </si>
  <si>
    <t>DEDuct - Category II : "supporting evidence from in vivo rodent and in vitro human experiments but not from in vivo human experiments</t>
  </si>
  <si>
    <t>US EPA - EDSP -  “Evidence for potential interaction with the estrogen, androgen or thyroid pathways in  mammals”</t>
  </si>
  <si>
    <t>DEDuct - Category III : " supporting evidence from only in vivo rodent experiments</t>
  </si>
  <si>
    <t>US EPA - EDSP -  “Limited evidence for potential interaction with the estrogen, androgen or thyroid pathways in mammals”</t>
  </si>
  <si>
    <t>DEDuct - Category IV : supporting evidence from only in vitro human experiments</t>
  </si>
  <si>
    <t>US EPA - EDSP - “No convincing evidence of potential interactions with estrogen, androgen or thyroid  pathways or mammals”</t>
  </si>
  <si>
    <t>AOEC - Asthmagen (Rr) and/ or (Rs) and/or (Rrs)</t>
  </si>
  <si>
    <t>Règlement (CE) N°1223/2009</t>
  </si>
  <si>
    <t>US EPA – Toxics Release Inventory</t>
  </si>
  <si>
    <t>Oui</t>
  </si>
  <si>
    <t>N°CAS ou FDS MIM</t>
  </si>
  <si>
    <t>CLP</t>
  </si>
  <si>
    <t>IARC</t>
  </si>
  <si>
    <t>US EPA</t>
  </si>
  <si>
    <t>NIH</t>
  </si>
  <si>
    <t>ED List</t>
  </si>
  <si>
    <t>DEDuct</t>
  </si>
  <si>
    <t>SIN List</t>
  </si>
  <si>
    <t>MAK</t>
  </si>
  <si>
    <t xml:space="preserve">Règlement (CE) N°1223/2009 </t>
  </si>
  <si>
    <t>https://echa.europa.eu/fr/information-on-chemicals/cl-inventory-database</t>
  </si>
  <si>
    <t>https://monographs.iarc.who.int/list-of-classifications</t>
  </si>
  <si>
    <t>https://www.epa.gov/iris</t>
  </si>
  <si>
    <t>https://ntp.niehs.nih.gov/whatwestudy/assessments/cancer/roc/index.html</t>
  </si>
  <si>
    <t xml:space="preserve">https://echa.europa.eu/fr/candidate-list-table </t>
  </si>
  <si>
    <t>https://ntp.niehs.nih.gov/whatwestudy/testpgm/devrepro/index.html#study-reports</t>
  </si>
  <si>
    <t>https://edlists.org/the-ed-lists</t>
  </si>
  <si>
    <t>https://www.epa.gov/endocrine-disruption/endocrine-disruptor-screening-program-tier-1-screening-determinations-and</t>
  </si>
  <si>
    <t>https://sinlist.chemsec.org/</t>
  </si>
  <si>
    <t xml:space="preserve">https://cb.imsc.res.in/deduct/ </t>
  </si>
  <si>
    <t>https://www.epa.gov/toxics-release-inventory-tri-program/persistent-bioaccumulative-toxic-pbt-chemicals-covered-tri</t>
  </si>
  <si>
    <t>H350 Carc. 1A</t>
  </si>
  <si>
    <t>H350 Carc. 1B</t>
  </si>
  <si>
    <t>H350 Carc. 1</t>
  </si>
  <si>
    <t>H351 Carc. 2</t>
  </si>
  <si>
    <t>H340 Muta. 1A</t>
  </si>
  <si>
    <t>H340 Muta.  1B</t>
  </si>
  <si>
    <t>H340 Muta. 1</t>
  </si>
  <si>
    <t>H341 Muta. 2</t>
  </si>
  <si>
    <t>H360 Repr. 1A</t>
  </si>
  <si>
    <t>H360 Repr. 1B</t>
  </si>
  <si>
    <t>H361 Repr. 2</t>
  </si>
  <si>
    <t>H362 Lact.</t>
  </si>
  <si>
    <t>H360 Repr. 1</t>
  </si>
  <si>
    <t>H360 Repr. 1A; H362 Lact.</t>
  </si>
  <si>
    <t>H360 Repr. 1B; H362 Lact.</t>
  </si>
  <si>
    <t>H360 Repr. 1; H362 Lact.</t>
  </si>
  <si>
    <t>H361 Repr. 2; H362 Lact.</t>
  </si>
  <si>
    <t>H334 Resp. Sens. 1A</t>
  </si>
  <si>
    <t>H334 Resp. Sens. 1B</t>
  </si>
  <si>
    <t>H334 Resp. Sens. 1</t>
  </si>
  <si>
    <t>H317 Skin. Sens. 1A</t>
  </si>
  <si>
    <t>H317 Skin. Sens. 1B</t>
  </si>
  <si>
    <t>H317 Skin. Sens. 1</t>
  </si>
  <si>
    <t>Toxicité aigue ingestion</t>
  </si>
  <si>
    <t>Toxicité aigue cutané</t>
  </si>
  <si>
    <t>Toxicité aigue inhalation</t>
  </si>
  <si>
    <t>H300 Acute Tox. 1</t>
  </si>
  <si>
    <t>H300 Acute Tox. 2</t>
  </si>
  <si>
    <t>H301 Acute Tox. 3</t>
  </si>
  <si>
    <t>H302 Acute Tox. 4</t>
  </si>
  <si>
    <t xml:space="preserve">H310 Acute Tox. 2 </t>
  </si>
  <si>
    <t xml:space="preserve">H311 Acute Tox. 3 </t>
  </si>
  <si>
    <t>H312 Acute Tox. 4</t>
  </si>
  <si>
    <t xml:space="preserve">H330 Acute Tox. 1 </t>
  </si>
  <si>
    <t>H330 Acute Tox. 2</t>
  </si>
  <si>
    <t>H331 Acute Tox. 3</t>
  </si>
  <si>
    <t>H332 Acute Tox. 4</t>
  </si>
  <si>
    <t>H310 Acute Tox. 1</t>
  </si>
  <si>
    <t>H314 Skin Corr. 1A</t>
  </si>
  <si>
    <t>H314 Skin Corr. 1B</t>
  </si>
  <si>
    <t>H314 Skin Corr. 1C</t>
  </si>
  <si>
    <t>H315 Skin Corr. 2</t>
  </si>
  <si>
    <t>H318 Eye Dam. 1</t>
  </si>
  <si>
    <t>H319 Eye Dam. 2</t>
  </si>
  <si>
    <t>H370 STOT SE 1</t>
  </si>
  <si>
    <t>H371 STOT SE 2</t>
  </si>
  <si>
    <t>H335 STOT SE 3</t>
  </si>
  <si>
    <t>H336 STOT SE 3</t>
  </si>
  <si>
    <t>H370 STOT SE 1; H335 STOT SE 3</t>
  </si>
  <si>
    <t>H370 STOT SE 1; H336 STOT SE 3</t>
  </si>
  <si>
    <t>H371 STOT SE 2; H335 STOT SE 3</t>
  </si>
  <si>
    <t>H371 STOT SE 2; H336 STOT SE 3</t>
  </si>
  <si>
    <t>H372 STOT RE 1</t>
  </si>
  <si>
    <t>H373 STOT RE 2</t>
  </si>
  <si>
    <t>H304 Asp. Tox. 1</t>
  </si>
  <si>
    <t>H400 Aquatic Acute 1</t>
  </si>
  <si>
    <t>H410 Aquatic Chronic 1</t>
  </si>
  <si>
    <t>H411 Aquatic Chronic 2</t>
  </si>
  <si>
    <t>H412 Aquatic Chronic 3</t>
  </si>
  <si>
    <t>H413 Aquatic Chronic 4</t>
  </si>
  <si>
    <t>DHI</t>
  </si>
  <si>
    <t>DHI - Cat. 1 At least one study providing evidence of endocrine disruption in an intact organism. Not a formal weight of evidence approach.</t>
  </si>
  <si>
    <t>DHI - Cat 2: Potential for endocrine disruption. In vitro data indicating potential for endocrine disruption in intact organisms. May also includes in-vivo effects however, then with insufficient convincing character</t>
  </si>
  <si>
    <t>DHI - Cat 3a: No scientific basis for inclusion in list (ED studies available but no indications of ED effects)</t>
  </si>
  <si>
    <t>DHI - Cat 3b:  Substances with no or insufficient data gathered.</t>
  </si>
  <si>
    <t>ED List - List I Substances identified as endocrine disruptors at EU level</t>
  </si>
  <si>
    <t>ED List - List III Substances considered, by the evaluating National Authority, to have endocrine disrupting properties</t>
  </si>
  <si>
    <t>Catégorie E</t>
  </si>
  <si>
    <t>Catégorie D</t>
  </si>
  <si>
    <t>Catégorie C</t>
  </si>
  <si>
    <t>Catégorie B</t>
  </si>
  <si>
    <t>Catégorie A</t>
  </si>
  <si>
    <t>Note</t>
  </si>
  <si>
    <t>Convention de Stockholm</t>
  </si>
  <si>
    <t>Module paramètres sanitaires</t>
  </si>
  <si>
    <t>Module paramètres environnementaux</t>
  </si>
  <si>
    <t>Avant paramètres additionnels</t>
  </si>
  <si>
    <t>Produit environnement</t>
  </si>
  <si>
    <t>Produit sanitaire</t>
  </si>
  <si>
    <t>Paramètres additionnels composition</t>
  </si>
  <si>
    <t>Forme du produit</t>
  </si>
  <si>
    <t>Poudre</t>
  </si>
  <si>
    <t>Lingettes</t>
  </si>
  <si>
    <t>Forme</t>
  </si>
  <si>
    <t>Compo</t>
  </si>
  <si>
    <t>Après forme</t>
  </si>
  <si>
    <t xml:space="preserve">Nombre de substances dans le produit 0 ≥ 10 </t>
  </si>
  <si>
    <t>Présence de nanomateriaux</t>
  </si>
  <si>
    <t>Catégorie finale</t>
  </si>
  <si>
    <t>Paramètres sanitaires</t>
  </si>
  <si>
    <t>Paramètres environnementaux</t>
  </si>
  <si>
    <t>Classification du produit</t>
  </si>
  <si>
    <t xml:space="preserve"> Paramètres environnementaux</t>
  </si>
  <si>
    <t>Note révisée</t>
  </si>
  <si>
    <t>Inhal</t>
  </si>
  <si>
    <t>cutanée</t>
  </si>
  <si>
    <t>ingestion</t>
  </si>
  <si>
    <t>Paramètres additionnels</t>
  </si>
  <si>
    <t>Composition</t>
  </si>
  <si>
    <t>10 &lt; substances &lt; 20</t>
  </si>
  <si>
    <t>20 &lt; substances &lt; 30</t>
  </si>
  <si>
    <t>substances &gt; 40</t>
  </si>
  <si>
    <t>1 MiM</t>
  </si>
  <si>
    <t>2 MiM</t>
  </si>
  <si>
    <t>3 MiM</t>
  </si>
  <si>
    <t>4 MiM</t>
  </si>
  <si>
    <t>5 MiM</t>
  </si>
  <si>
    <t>Présence de colorant</t>
  </si>
  <si>
    <t>Présence de parfum</t>
  </si>
  <si>
    <t>Non</t>
  </si>
  <si>
    <t>Toxicité aigue</t>
  </si>
  <si>
    <t>Toxicité aigue US EPA</t>
  </si>
  <si>
    <t>Extremely Hazardous Substances</t>
  </si>
  <si>
    <t>https://www.ecfr.gov/current/title-40/chapter-I/subchapter-J/part-355/appendix-Appendix%20A%20to%20Part%20355</t>
  </si>
  <si>
    <t>Notes</t>
  </si>
  <si>
    <t>Pondérée</t>
  </si>
  <si>
    <t>https://resana.numerique.gouv.fr/public/perimetre/consulter/208763</t>
  </si>
  <si>
    <t>Tox aigue notes brutes</t>
  </si>
  <si>
    <t>TEDX</t>
  </si>
  <si>
    <t>http://endocrinedisruption.org/interactive-tools/tedx-list-of-potential-endocrine-disruptors/search-the-tedx-list</t>
  </si>
  <si>
    <t>TEDX List</t>
  </si>
  <si>
    <t>ED List - List II Substances under evaluation for endocrine disruption under an EU legislation</t>
  </si>
  <si>
    <t>30 &lt; substances &lt; 35</t>
  </si>
  <si>
    <t>35 &lt; substances &lt; 40</t>
  </si>
  <si>
    <t>Moyenne pondérée santé</t>
  </si>
  <si>
    <t>Moyenne pondérée enviro</t>
  </si>
  <si>
    <t>https://www.dfg.de/en/dfg_profile/statutory_bodies/senate/health_hazards/index.html</t>
  </si>
  <si>
    <t>Composition du produit ménager
(Incluant la composition de la FDS de la MIM CONNU DU METTEUR SUR LE MARCHE)</t>
  </si>
  <si>
    <t>Résultats</t>
  </si>
  <si>
    <r>
      <t xml:space="preserve">Produit classé pour 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 2 classes de danger santé</t>
    </r>
  </si>
  <si>
    <t>Produit classé pour ≥ 2 classes de danger enviro</t>
  </si>
  <si>
    <t>ECHA biocides</t>
  </si>
  <si>
    <t>https://echa.europa.eu/fr/information-on-chemicals/biocidal-active-substances</t>
  </si>
  <si>
    <t>10 &lt; substances ≤ 20</t>
  </si>
  <si>
    <t>20 &lt; substances ≤ 30</t>
  </si>
  <si>
    <t>ECHA Biocides</t>
  </si>
  <si>
    <t>https://chm.pops.int/Convention/ConventionText/tabid/2232/Default.aspx</t>
  </si>
  <si>
    <t>DFG/MAK (Sa/Sah))</t>
  </si>
  <si>
    <t>DFG/MAK (Sh/Sah)</t>
  </si>
  <si>
    <t>PMT</t>
  </si>
  <si>
    <t>EUH380 - ED HH 1</t>
  </si>
  <si>
    <t>EUH381 - ED HH 2</t>
  </si>
  <si>
    <t>EUH430 - ED ENV 1</t>
  </si>
  <si>
    <t>EUH440 - PBT</t>
  </si>
  <si>
    <t>EUH441 - vPvB</t>
  </si>
  <si>
    <t>EUH450 - PMT</t>
  </si>
  <si>
    <t>EUH451 - vPvM</t>
  </si>
  <si>
    <t>N°EC</t>
  </si>
  <si>
    <t>UBA</t>
  </si>
  <si>
    <t xml:space="preserve">UBA </t>
  </si>
  <si>
    <t>Phrase EUH (hors PE PBT et PMT) ?</t>
  </si>
  <si>
    <t>Biocides Resp. Sens.</t>
  </si>
  <si>
    <t>Préoccupation ECHA</t>
  </si>
  <si>
    <t>https://echa.europa.eu/fr/</t>
  </si>
  <si>
    <t>Préoccupation PE</t>
  </si>
  <si>
    <t>Préoccupation PBT</t>
  </si>
  <si>
    <t>Préoccupation PMT</t>
  </si>
  <si>
    <t>Préoccupation POP</t>
  </si>
  <si>
    <t>Teneur (%m)</t>
  </si>
  <si>
    <t>≥ 5 substances classées pour un même paramètre santé ou moins mais &gt; seuils CLP</t>
  </si>
  <si>
    <t>≥ 5 substances classées pour un même paramètre enviro ou moins mais &gt; seuils CLP</t>
  </si>
  <si>
    <t>Produit à diluer/A déconditionner</t>
  </si>
  <si>
    <t>Produit relevant de la réglementation Biocides</t>
  </si>
  <si>
    <t>Type de produit</t>
  </si>
  <si>
    <t>Produit ne relevant pas de la réglementation Biocides</t>
  </si>
  <si>
    <t>SIN List PMT vP/vM</t>
  </si>
  <si>
    <t>SIN List PBT vP/vB</t>
  </si>
  <si>
    <t>SIN list PE</t>
  </si>
  <si>
    <t>EUH380</t>
  </si>
  <si>
    <t>EUH381</t>
  </si>
  <si>
    <t>EUH430</t>
  </si>
  <si>
    <t>EUH431</t>
  </si>
  <si>
    <t>EUH440</t>
  </si>
  <si>
    <t>EUH441</t>
  </si>
  <si>
    <t>EUH450</t>
  </si>
  <si>
    <t>EUH451</t>
  </si>
  <si>
    <t>EUH431 - ED ENV 2</t>
  </si>
  <si>
    <t>substances &gt; 30</t>
  </si>
  <si>
    <r>
      <rPr>
        <sz val="11"/>
        <color theme="1"/>
        <rFont val="Calibri"/>
        <family val="2"/>
      </rPr>
      <t>≥</t>
    </r>
    <r>
      <rPr>
        <sz val="8.8000000000000007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3 MiM</t>
    </r>
  </si>
  <si>
    <t>Formes spécifiques biocides (application localisée/gouttes de gel, boites d'appat)</t>
  </si>
  <si>
    <t>Gel avec applicateur, liquide prêt à l’emploi,  Bloc WC et autres formes</t>
  </si>
  <si>
    <t>Ozone</t>
  </si>
  <si>
    <t>H420/EUH059</t>
  </si>
  <si>
    <t>Spray, aérosol, diffuseur, nébuliseur</t>
  </si>
  <si>
    <t>https://www.mase.gov.it/sites/default/files/archivio/allegati/interferenti_endocrini/studio_dhi_final_report_2007.pdf</t>
  </si>
  <si>
    <t>https://eur-lex.europa.eu/legal-content/FR/TXT/PDF/?uri=CELEX:02009R1223-20240404</t>
  </si>
  <si>
    <t>https://www.umweltbundesamt.de/publikationen/prioritised-pmtvpvm-substances-in-the-reach</t>
  </si>
  <si>
    <t>Colorant</t>
  </si>
  <si>
    <t>Parfum</t>
  </si>
  <si>
    <t>≥ 3 MiM</t>
  </si>
  <si>
    <t>Paramètres additionnels compo santé</t>
  </si>
  <si>
    <t>Paramètres additionnels compo enviro</t>
  </si>
  <si>
    <t xml:space="preserve">Produit conditionné dans un emballage soluble à usage unique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</si>
</sst>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8.8000000000000007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2" xfId="0" applyFont="1" applyFill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3" xfId="0" applyBorder="1" applyAlignment="1">
      <alignment wrapText="1"/>
    </xf>
    <xf numFmtId="0" fontId="1" fillId="5" borderId="2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0" fillId="0" borderId="24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3" xfId="0" applyFont="1" applyFill="1" applyBorder="1" applyAlignment="1">
      <alignment wrapText="1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4" xfId="0" applyFont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43" xfId="0" applyFont="1" applyFill="1" applyBorder="1" applyAlignment="1">
      <alignment wrapText="1"/>
    </xf>
    <xf numFmtId="0" fontId="1" fillId="0" borderId="44" xfId="0" applyFont="1" applyBorder="1" applyAlignment="1">
      <alignment wrapText="1"/>
    </xf>
    <xf numFmtId="0" fontId="1" fillId="0" borderId="45" xfId="0" applyFont="1" applyBorder="1" applyAlignment="1">
      <alignment wrapText="1"/>
    </xf>
    <xf numFmtId="0" fontId="1" fillId="0" borderId="45" xfId="0" applyFont="1" applyBorder="1" applyAlignment="1">
      <alignment horizontal="center" wrapText="1"/>
    </xf>
    <xf numFmtId="0" fontId="1" fillId="0" borderId="46" xfId="0" applyFont="1" applyBorder="1" applyAlignment="1">
      <alignment wrapText="1"/>
    </xf>
    <xf numFmtId="0" fontId="1" fillId="0" borderId="45" xfId="0" applyFont="1" applyFill="1" applyBorder="1" applyAlignment="1">
      <alignment wrapText="1"/>
    </xf>
    <xf numFmtId="0" fontId="1" fillId="0" borderId="47" xfId="0" applyFont="1" applyFill="1" applyBorder="1" applyAlignment="1">
      <alignment wrapText="1"/>
    </xf>
    <xf numFmtId="0" fontId="1" fillId="5" borderId="21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1" fillId="0" borderId="2" xfId="0" applyFont="1" applyBorder="1"/>
    <xf numFmtId="0" fontId="3" fillId="0" borderId="39" xfId="0" applyFont="1" applyBorder="1" applyAlignment="1">
      <alignment horizontal="left" wrapText="1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5" borderId="16" xfId="1" applyFill="1" applyBorder="1" applyAlignment="1" applyProtection="1">
      <protection locked="0"/>
    </xf>
    <xf numFmtId="0" fontId="2" fillId="5" borderId="1" xfId="1" applyFill="1" applyBorder="1" applyAlignment="1" applyProtection="1">
      <protection locked="0"/>
    </xf>
    <xf numFmtId="0" fontId="2" fillId="5" borderId="1" xfId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protection locked="0"/>
    </xf>
    <xf numFmtId="0" fontId="2" fillId="4" borderId="1" xfId="1" applyFill="1" applyBorder="1" applyAlignment="1" applyProtection="1">
      <protection locked="0"/>
    </xf>
    <xf numFmtId="0" fontId="2" fillId="5" borderId="24" xfId="1" applyFill="1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22" xfId="0" applyBorder="1" applyAlignment="1" applyProtection="1"/>
    <xf numFmtId="0" fontId="0" fillId="0" borderId="4" xfId="0" applyBorder="1" applyAlignment="1" applyProtection="1"/>
    <xf numFmtId="0" fontId="0" fillId="0" borderId="52" xfId="0" applyBorder="1" applyAlignment="1">
      <alignment wrapText="1"/>
    </xf>
    <xf numFmtId="0" fontId="0" fillId="13" borderId="4" xfId="0" applyFont="1" applyFill="1" applyBorder="1" applyAlignment="1" applyProtection="1">
      <alignment horizontal="center" vertical="center"/>
      <protection locked="0"/>
    </xf>
    <xf numFmtId="0" fontId="0" fillId="13" borderId="0" xfId="0" applyFill="1" applyAlignment="1" applyProtection="1">
      <protection locked="0"/>
    </xf>
    <xf numFmtId="0" fontId="0" fillId="13" borderId="4" xfId="0" applyFill="1" applyBorder="1" applyAlignment="1" applyProtection="1">
      <protection locked="0"/>
    </xf>
    <xf numFmtId="0" fontId="0" fillId="13" borderId="42" xfId="0" applyFill="1" applyBorder="1" applyAlignment="1" applyProtection="1">
      <protection locked="0"/>
    </xf>
    <xf numFmtId="0" fontId="0" fillId="13" borderId="53" xfId="0" applyFont="1" applyFill="1" applyBorder="1" applyAlignment="1" applyProtection="1">
      <protection locked="0"/>
    </xf>
    <xf numFmtId="0" fontId="0" fillId="13" borderId="53" xfId="0" applyFill="1" applyBorder="1" applyAlignment="1" applyProtection="1">
      <protection locked="0"/>
    </xf>
    <xf numFmtId="0" fontId="0" fillId="13" borderId="2" xfId="0" applyFill="1" applyBorder="1" applyAlignment="1" applyProtection="1">
      <protection locked="0"/>
    </xf>
    <xf numFmtId="0" fontId="0" fillId="13" borderId="18" xfId="0" applyFill="1" applyBorder="1" applyAlignment="1" applyProtection="1">
      <alignment horizontal="left" vertical="center"/>
      <protection locked="0"/>
    </xf>
    <xf numFmtId="0" fontId="0" fillId="13" borderId="19" xfId="0" applyFill="1" applyBorder="1" applyAlignment="1" applyProtection="1">
      <alignment horizontal="left" vertical="center"/>
      <protection locked="0"/>
    </xf>
    <xf numFmtId="0" fontId="0" fillId="13" borderId="54" xfId="0" applyFill="1" applyBorder="1" applyAlignment="1" applyProtection="1">
      <protection locked="0"/>
    </xf>
    <xf numFmtId="0" fontId="0" fillId="13" borderId="2" xfId="0" applyFont="1" applyFill="1" applyBorder="1" applyAlignment="1" applyProtection="1">
      <protection locked="0"/>
    </xf>
    <xf numFmtId="0" fontId="6" fillId="13" borderId="53" xfId="0" applyFont="1" applyFill="1" applyBorder="1" applyAlignment="1" applyProtection="1">
      <protection locked="0"/>
    </xf>
    <xf numFmtId="0" fontId="7" fillId="13" borderId="2" xfId="0" applyFont="1" applyFill="1" applyBorder="1" applyAlignment="1" applyProtection="1">
      <protection locked="0"/>
    </xf>
    <xf numFmtId="0" fontId="0" fillId="13" borderId="19" xfId="0" applyFont="1" applyFill="1" applyBorder="1" applyAlignment="1" applyProtection="1">
      <protection locked="0"/>
    </xf>
    <xf numFmtId="0" fontId="0" fillId="13" borderId="19" xfId="0" applyFill="1" applyBorder="1" applyAlignment="1" applyProtection="1">
      <protection locked="0"/>
    </xf>
    <xf numFmtId="0" fontId="0" fillId="0" borderId="19" xfId="0" applyBorder="1" applyAlignment="1" applyProtection="1"/>
    <xf numFmtId="0" fontId="0" fillId="0" borderId="2" xfId="0" applyBorder="1" applyAlignment="1" applyProtection="1">
      <protection locked="0"/>
    </xf>
    <xf numFmtId="0" fontId="0" fillId="13" borderId="7" xfId="0" applyFill="1" applyBorder="1" applyAlignment="1" applyProtection="1">
      <protection locked="0"/>
    </xf>
    <xf numFmtId="0" fontId="0" fillId="13" borderId="7" xfId="0" applyFill="1" applyBorder="1" applyAlignment="1" applyProtection="1"/>
    <xf numFmtId="0" fontId="0" fillId="0" borderId="55" xfId="0" applyBorder="1" applyAlignment="1" applyProtection="1"/>
    <xf numFmtId="0" fontId="7" fillId="13" borderId="7" xfId="0" applyFont="1" applyFill="1" applyBorder="1" applyAlignment="1" applyProtection="1">
      <protection locked="0"/>
    </xf>
    <xf numFmtId="0" fontId="0" fillId="0" borderId="7" xfId="0" applyBorder="1" applyAlignment="1" applyProtection="1"/>
    <xf numFmtId="0" fontId="0" fillId="0" borderId="8" xfId="0" applyBorder="1" applyAlignment="1" applyProtection="1"/>
    <xf numFmtId="0" fontId="0" fillId="0" borderId="28" xfId="0" applyFont="1" applyBorder="1" applyAlignment="1" applyProtection="1">
      <protection locked="0"/>
    </xf>
    <xf numFmtId="0" fontId="0" fillId="13" borderId="2" xfId="0" applyFill="1" applyBorder="1" applyAlignment="1" applyProtection="1"/>
    <xf numFmtId="0" fontId="0" fillId="0" borderId="2" xfId="0" applyBorder="1" applyAlignment="1" applyProtection="1"/>
    <xf numFmtId="0" fontId="7" fillId="0" borderId="2" xfId="0" applyFont="1" applyBorder="1" applyAlignment="1" applyProtection="1">
      <protection locked="0"/>
    </xf>
    <xf numFmtId="0" fontId="1" fillId="0" borderId="27" xfId="0" applyFont="1" applyBorder="1" applyAlignment="1">
      <alignment horizontal="center" wrapText="1"/>
    </xf>
    <xf numFmtId="0" fontId="0" fillId="13" borderId="22" xfId="0" applyFill="1" applyBorder="1" applyAlignment="1" applyProtection="1">
      <protection locked="0"/>
    </xf>
    <xf numFmtId="0" fontId="0" fillId="0" borderId="57" xfId="0" applyBorder="1" applyAlignment="1">
      <alignment wrapText="1"/>
    </xf>
    <xf numFmtId="0" fontId="0" fillId="0" borderId="0" xfId="0" applyBorder="1"/>
    <xf numFmtId="0" fontId="1" fillId="0" borderId="48" xfId="0" applyFont="1" applyBorder="1" applyAlignment="1">
      <alignment horizontal="center" wrapText="1"/>
    </xf>
    <xf numFmtId="0" fontId="0" fillId="0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0" borderId="0" xfId="0" applyFont="1" applyBorder="1" applyAlignment="1"/>
    <xf numFmtId="0" fontId="1" fillId="11" borderId="15" xfId="0" applyFont="1" applyFill="1" applyBorder="1" applyAlignment="1" applyProtection="1">
      <alignment vertical="center" wrapText="1"/>
    </xf>
    <xf numFmtId="0" fontId="1" fillId="11" borderId="33" xfId="0" applyFont="1" applyFill="1" applyBorder="1" applyAlignment="1" applyProtection="1">
      <alignment vertical="center" wrapText="1"/>
    </xf>
    <xf numFmtId="0" fontId="1" fillId="5" borderId="2" xfId="0" applyFont="1" applyFill="1" applyBorder="1" applyAlignment="1" applyProtection="1"/>
    <xf numFmtId="0" fontId="1" fillId="5" borderId="17" xfId="0" applyFont="1" applyFill="1" applyBorder="1" applyAlignment="1" applyProtection="1"/>
    <xf numFmtId="0" fontId="1" fillId="5" borderId="25" xfId="0" applyFont="1" applyFill="1" applyBorder="1" applyAlignment="1" applyProtection="1"/>
    <xf numFmtId="0" fontId="0" fillId="5" borderId="21" xfId="0" applyFill="1" applyBorder="1" applyAlignment="1" applyProtection="1">
      <alignment wrapText="1"/>
    </xf>
    <xf numFmtId="0" fontId="0" fillId="5" borderId="2" xfId="0" applyFill="1" applyBorder="1" applyAlignment="1" applyProtection="1">
      <alignment wrapText="1"/>
    </xf>
    <xf numFmtId="0" fontId="0" fillId="4" borderId="2" xfId="0" applyFill="1" applyBorder="1" applyAlignment="1" applyProtection="1">
      <alignment wrapText="1"/>
    </xf>
    <xf numFmtId="0" fontId="0" fillId="4" borderId="17" xfId="0" applyFill="1" applyBorder="1" applyAlignment="1" applyProtection="1">
      <alignment wrapText="1"/>
    </xf>
    <xf numFmtId="0" fontId="0" fillId="0" borderId="4" xfId="0" applyFont="1" applyFill="1" applyBorder="1" applyAlignment="1" applyProtection="1"/>
    <xf numFmtId="0" fontId="0" fillId="0" borderId="2" xfId="0" applyFont="1" applyFill="1" applyBorder="1" applyAlignment="1" applyProtection="1"/>
    <xf numFmtId="0" fontId="0" fillId="0" borderId="2" xfId="0" applyBorder="1" applyAlignment="1" applyProtection="1">
      <alignment vertical="center"/>
    </xf>
    <xf numFmtId="0" fontId="0" fillId="0" borderId="2" xfId="0" applyFill="1" applyBorder="1" applyAlignment="1" applyProtection="1">
      <alignment vertical="center"/>
    </xf>
    <xf numFmtId="0" fontId="1" fillId="0" borderId="56" xfId="0" applyFont="1" applyBorder="1" applyAlignment="1" applyProtection="1"/>
    <xf numFmtId="0" fontId="1" fillId="5" borderId="2" xfId="0" applyFont="1" applyFill="1" applyBorder="1" applyAlignment="1" applyProtection="1">
      <alignment horizontal="center"/>
    </xf>
    <xf numFmtId="0" fontId="1" fillId="5" borderId="17" xfId="0" applyFont="1" applyFill="1" applyBorder="1" applyAlignment="1" applyProtection="1">
      <alignment horizontal="center"/>
    </xf>
    <xf numFmtId="0" fontId="1" fillId="5" borderId="25" xfId="0" applyFont="1" applyFill="1" applyBorder="1" applyAlignment="1" applyProtection="1">
      <alignment horizontal="center"/>
    </xf>
    <xf numFmtId="0" fontId="1" fillId="4" borderId="17" xfId="0" applyFont="1" applyFill="1" applyBorder="1" applyAlignment="1" applyProtection="1">
      <alignment horizontal="center"/>
    </xf>
    <xf numFmtId="0" fontId="1" fillId="4" borderId="49" xfId="0" applyFont="1" applyFill="1" applyBorder="1" applyAlignment="1" applyProtection="1">
      <alignment horizontal="center"/>
    </xf>
    <xf numFmtId="0" fontId="1" fillId="4" borderId="50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8" borderId="2" xfId="0" applyFont="1" applyFill="1" applyBorder="1" applyAlignment="1" applyProtection="1">
      <alignment horizontal="center"/>
    </xf>
    <xf numFmtId="0" fontId="1" fillId="8" borderId="3" xfId="0" applyFont="1" applyFill="1" applyBorder="1" applyAlignment="1" applyProtection="1">
      <alignment horizontal="center"/>
    </xf>
    <xf numFmtId="0" fontId="0" fillId="8" borderId="21" xfId="0" applyFill="1" applyBorder="1" applyAlignment="1" applyProtection="1">
      <alignment horizontal="center"/>
    </xf>
    <xf numFmtId="0" fontId="0" fillId="8" borderId="16" xfId="0" applyFill="1" applyBorder="1" applyAlignment="1" applyProtection="1">
      <alignment horizontal="center"/>
    </xf>
    <xf numFmtId="0" fontId="0" fillId="8" borderId="2" xfId="0" applyFill="1" applyBorder="1" applyAlignment="1" applyProtection="1">
      <alignment horizontal="center"/>
    </xf>
    <xf numFmtId="0" fontId="0" fillId="8" borderId="1" xfId="0" applyFill="1" applyBorder="1" applyAlignment="1" applyProtection="1">
      <alignment horizontal="center"/>
    </xf>
    <xf numFmtId="0" fontId="0" fillId="8" borderId="3" xfId="0" applyFill="1" applyBorder="1" applyAlignment="1" applyProtection="1">
      <alignment horizontal="center"/>
    </xf>
    <xf numFmtId="0" fontId="0" fillId="8" borderId="5" xfId="0" applyFill="1" applyBorder="1" applyAlignment="1" applyProtection="1">
      <alignment horizontal="center"/>
    </xf>
    <xf numFmtId="0" fontId="1" fillId="6" borderId="30" xfId="0" applyFont="1" applyFill="1" applyBorder="1" applyAlignment="1" applyProtection="1">
      <alignment horizontal="center"/>
    </xf>
    <xf numFmtId="0" fontId="1" fillId="6" borderId="19" xfId="0" applyFont="1" applyFill="1" applyBorder="1" applyAlignment="1" applyProtection="1">
      <alignment horizontal="center"/>
    </xf>
    <xf numFmtId="0" fontId="1" fillId="6" borderId="20" xfId="0" applyFont="1" applyFill="1" applyBorder="1" applyAlignment="1" applyProtection="1">
      <alignment horizontal="center"/>
    </xf>
    <xf numFmtId="0" fontId="0" fillId="9" borderId="23" xfId="0" applyFill="1" applyBorder="1" applyAlignment="1" applyProtection="1">
      <alignment horizontal="center"/>
    </xf>
    <xf numFmtId="0" fontId="0" fillId="9" borderId="32" xfId="0" applyFill="1" applyBorder="1" applyAlignment="1" applyProtection="1">
      <alignment horizontal="center"/>
    </xf>
    <xf numFmtId="0" fontId="0" fillId="9" borderId="37" xfId="0" applyFill="1" applyBorder="1" applyAlignment="1" applyProtection="1">
      <alignment horizontal="center"/>
    </xf>
    <xf numFmtId="0" fontId="0" fillId="9" borderId="38" xfId="0" applyFill="1" applyBorder="1" applyAlignment="1" applyProtection="1">
      <alignment horizontal="center"/>
    </xf>
    <xf numFmtId="0" fontId="1" fillId="5" borderId="21" xfId="0" applyFont="1" applyFill="1" applyBorder="1" applyAlignment="1" applyProtection="1">
      <alignment horizontal="center"/>
    </xf>
    <xf numFmtId="0" fontId="0" fillId="9" borderId="39" xfId="0" applyFill="1" applyBorder="1" applyAlignment="1" applyProtection="1">
      <alignment horizontal="center"/>
    </xf>
    <xf numFmtId="0" fontId="0" fillId="9" borderId="40" xfId="0" applyFill="1" applyBorder="1" applyAlignment="1" applyProtection="1">
      <alignment horizontal="center"/>
    </xf>
    <xf numFmtId="0" fontId="1" fillId="3" borderId="31" xfId="0" applyFont="1" applyFill="1" applyBorder="1" applyAlignment="1" applyProtection="1">
      <alignment horizontal="center"/>
    </xf>
    <xf numFmtId="0" fontId="1" fillId="3" borderId="29" xfId="0" applyFont="1" applyFill="1" applyBorder="1" applyAlignment="1" applyProtection="1">
      <alignment horizontal="center"/>
    </xf>
    <xf numFmtId="0" fontId="1" fillId="4" borderId="2" xfId="0" applyFont="1" applyFill="1" applyBorder="1" applyAlignment="1" applyProtection="1">
      <alignment horizontal="center"/>
    </xf>
    <xf numFmtId="0" fontId="1" fillId="5" borderId="49" xfId="0" applyFont="1" applyFill="1" applyBorder="1" applyAlignment="1" applyProtection="1">
      <alignment horizontal="center"/>
    </xf>
    <xf numFmtId="0" fontId="1" fillId="10" borderId="31" xfId="0" applyFont="1" applyFill="1" applyBorder="1" applyAlignment="1" applyProtection="1">
      <alignment horizontal="center"/>
    </xf>
    <xf numFmtId="0" fontId="1" fillId="10" borderId="29" xfId="0" applyFont="1" applyFill="1" applyBorder="1" applyAlignment="1" applyProtection="1">
      <alignment horizontal="center"/>
    </xf>
    <xf numFmtId="0" fontId="1" fillId="10" borderId="41" xfId="0" applyFont="1" applyFill="1" applyBorder="1" applyAlignment="1" applyProtection="1">
      <alignment horizontal="center"/>
    </xf>
    <xf numFmtId="0" fontId="1" fillId="8" borderId="21" xfId="0" applyFont="1" applyFill="1" applyBorder="1" applyAlignment="1" applyProtection="1">
      <alignment horizontal="center"/>
    </xf>
    <xf numFmtId="0" fontId="1" fillId="11" borderId="15" xfId="0" applyFont="1" applyFill="1" applyBorder="1" applyAlignment="1" applyProtection="1">
      <alignment horizontal="center" vertical="center" wrapText="1"/>
    </xf>
    <xf numFmtId="0" fontId="1" fillId="11" borderId="33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/>
    </xf>
    <xf numFmtId="0" fontId="1" fillId="3" borderId="27" xfId="0" applyFont="1" applyFill="1" applyBorder="1" applyAlignment="1" applyProtection="1">
      <alignment horizontal="center" vertical="center"/>
    </xf>
    <xf numFmtId="0" fontId="1" fillId="3" borderId="28" xfId="0" applyFont="1" applyFill="1" applyBorder="1" applyAlignment="1" applyProtection="1">
      <alignment horizontal="center" vertical="center"/>
    </xf>
    <xf numFmtId="0" fontId="0" fillId="7" borderId="12" xfId="0" applyFont="1" applyFill="1" applyBorder="1" applyAlignment="1" applyProtection="1">
      <alignment horizontal="center" vertical="center"/>
    </xf>
    <xf numFmtId="0" fontId="0" fillId="7" borderId="10" xfId="0" applyFont="1" applyFill="1" applyBorder="1" applyAlignment="1" applyProtection="1">
      <alignment horizontal="center" vertical="center"/>
    </xf>
    <xf numFmtId="0" fontId="0" fillId="7" borderId="34" xfId="0" applyFont="1" applyFill="1" applyBorder="1" applyAlignment="1" applyProtection="1">
      <alignment horizontal="center" vertical="center"/>
    </xf>
    <xf numFmtId="0" fontId="0" fillId="7" borderId="6" xfId="0" applyFont="1" applyFill="1" applyBorder="1" applyAlignment="1" applyProtection="1">
      <alignment horizontal="center" vertical="center"/>
    </xf>
    <xf numFmtId="0" fontId="0" fillId="7" borderId="9" xfId="0" applyFont="1" applyFill="1" applyBorder="1" applyAlignment="1" applyProtection="1">
      <alignment horizontal="center" vertical="center"/>
    </xf>
    <xf numFmtId="0" fontId="0" fillId="7" borderId="36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0" fillId="7" borderId="7" xfId="0" applyFont="1" applyFill="1" applyBorder="1" applyAlignment="1" applyProtection="1">
      <alignment horizontal="center" vertical="center"/>
    </xf>
    <xf numFmtId="0" fontId="0" fillId="7" borderId="8" xfId="0" applyFont="1" applyFill="1" applyBorder="1" applyAlignment="1" applyProtection="1">
      <alignment horizontal="center" vertical="center"/>
    </xf>
    <xf numFmtId="0" fontId="0" fillId="7" borderId="35" xfId="0" applyFont="1" applyFill="1" applyBorder="1" applyAlignment="1" applyProtection="1">
      <alignment horizontal="center" vertical="center"/>
    </xf>
    <xf numFmtId="0" fontId="3" fillId="12" borderId="51" xfId="0" applyFont="1" applyFill="1" applyBorder="1" applyAlignment="1">
      <alignment horizontal="left" wrapText="1"/>
    </xf>
    <xf numFmtId="0" fontId="3" fillId="12" borderId="33" xfId="0" applyFont="1" applyFill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12" borderId="51" xfId="0" applyFont="1" applyFill="1" applyBorder="1" applyAlignment="1">
      <alignment horizontal="center" wrapText="1"/>
    </xf>
    <xf numFmtId="0" fontId="3" fillId="12" borderId="33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" fillId="0" borderId="45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27" xfId="0" applyFont="1" applyBorder="1" applyAlignment="1">
      <alignment horizontal="center" wrapText="1"/>
    </xf>
    <xf numFmtId="0" fontId="1" fillId="0" borderId="48" xfId="0" applyFont="1" applyBorder="1" applyAlignment="1">
      <alignment horizontal="center" wrapText="1"/>
    </xf>
  </cellXfs>
  <cellStyles count="2">
    <cellStyle name="Lien hypertexte" xfId="1" builtinId="8"/>
    <cellStyle name="Normal" xfId="0" builtinId="0"/>
  </cellStyles>
  <dxfs count="61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tp.niehs.nih.gov/whatwestudy/assessments/cancer/roc/index.html" TargetMode="External"/><Relationship Id="rId18" Type="http://schemas.openxmlformats.org/officeDocument/2006/relationships/hyperlink" Target="https://echa.europa.eu/fr/candidate-list-table" TargetMode="External"/><Relationship Id="rId26" Type="http://schemas.openxmlformats.org/officeDocument/2006/relationships/hyperlink" Target="https://echa.europa.eu/fr/information-on-chemicals/cl-inventory-database" TargetMode="External"/><Relationship Id="rId39" Type="http://schemas.openxmlformats.org/officeDocument/2006/relationships/hyperlink" Target="https://www.dfg.de/en/dfg_profile/statutory_bodies/senate/health_hazards/index.html" TargetMode="External"/><Relationship Id="rId21" Type="http://schemas.openxmlformats.org/officeDocument/2006/relationships/hyperlink" Target="https://edlists.org/the-ed-lists" TargetMode="External"/><Relationship Id="rId34" Type="http://schemas.openxmlformats.org/officeDocument/2006/relationships/hyperlink" Target="https://resana.numerique.gouv.fr/public/perimetre/consulter/208763" TargetMode="External"/><Relationship Id="rId42" Type="http://schemas.openxmlformats.org/officeDocument/2006/relationships/hyperlink" Target="https://echa.europa.eu/fr/information-on-chemicals/biocidal-active-substances" TargetMode="External"/><Relationship Id="rId47" Type="http://schemas.openxmlformats.org/officeDocument/2006/relationships/hyperlink" Target="https://echa.europa.eu/fr/information-on-chemicals/cl-inventory-database" TargetMode="External"/><Relationship Id="rId50" Type="http://schemas.openxmlformats.org/officeDocument/2006/relationships/hyperlink" Target="https://echa.europa.eu/fr/information-on-chemicals/biocidal-active-substances" TargetMode="External"/><Relationship Id="rId55" Type="http://schemas.openxmlformats.org/officeDocument/2006/relationships/hyperlink" Target="https://sinlist.chemsec.org/" TargetMode="External"/><Relationship Id="rId7" Type="http://schemas.openxmlformats.org/officeDocument/2006/relationships/hyperlink" Target="https://echa.europa.eu/fr/information-on-chemicals/cl-inventory-database" TargetMode="External"/><Relationship Id="rId2" Type="http://schemas.openxmlformats.org/officeDocument/2006/relationships/hyperlink" Target="https://echa.europa.eu/fr/information-on-chemicals/cl-inventory-database" TargetMode="External"/><Relationship Id="rId16" Type="http://schemas.openxmlformats.org/officeDocument/2006/relationships/hyperlink" Target="https://echa.europa.eu/fr/candidate-list-table" TargetMode="External"/><Relationship Id="rId29" Type="http://schemas.openxmlformats.org/officeDocument/2006/relationships/hyperlink" Target="https://echa.europa.eu/fr/candidate-list-table" TargetMode="External"/><Relationship Id="rId11" Type="http://schemas.openxmlformats.org/officeDocument/2006/relationships/hyperlink" Target="https://monographs.iarc.who.int/list-of-classifications" TargetMode="External"/><Relationship Id="rId24" Type="http://schemas.openxmlformats.org/officeDocument/2006/relationships/hyperlink" Target="https://cb.imsc.res.in/deduct/" TargetMode="External"/><Relationship Id="rId32" Type="http://schemas.openxmlformats.org/officeDocument/2006/relationships/hyperlink" Target="https://sinlist.chemsec.org/" TargetMode="External"/><Relationship Id="rId37" Type="http://schemas.openxmlformats.org/officeDocument/2006/relationships/hyperlink" Target="http://endocrinedisruption.org/interactive-tools/tedx-list-of-potential-endocrine-disruptors/search-the-tedx-list" TargetMode="External"/><Relationship Id="rId40" Type="http://schemas.openxmlformats.org/officeDocument/2006/relationships/hyperlink" Target="https://www.dfg.de/en/dfg_profile/statutory_bodies/senate/health_hazards/index.html" TargetMode="External"/><Relationship Id="rId45" Type="http://schemas.openxmlformats.org/officeDocument/2006/relationships/hyperlink" Target="https://echa.europa.eu/fr/information-on-chemicals/biocidal-active-substances" TargetMode="External"/><Relationship Id="rId53" Type="http://schemas.openxmlformats.org/officeDocument/2006/relationships/hyperlink" Target="https://www.umweltbundesamt.de/publikationen/prioritised-pmtvpvm-substances-in-the-reach" TargetMode="External"/><Relationship Id="rId5" Type="http://schemas.openxmlformats.org/officeDocument/2006/relationships/hyperlink" Target="https://echa.europa.eu/fr/information-on-chemicals/cl-inventory-database" TargetMode="External"/><Relationship Id="rId10" Type="http://schemas.openxmlformats.org/officeDocument/2006/relationships/hyperlink" Target="https://echa.europa.eu/fr/information-on-chemicals/cl-inventory-database" TargetMode="External"/><Relationship Id="rId19" Type="http://schemas.openxmlformats.org/officeDocument/2006/relationships/hyperlink" Target="https://echa.europa.eu/fr/candidate-list-table" TargetMode="External"/><Relationship Id="rId31" Type="http://schemas.openxmlformats.org/officeDocument/2006/relationships/hyperlink" Target="https://www.epa.gov/endocrine-disruption/endocrine-disruptor-screening-program-tier-1-screening-determinations-and" TargetMode="External"/><Relationship Id="rId44" Type="http://schemas.openxmlformats.org/officeDocument/2006/relationships/hyperlink" Target="https://echa.europa.eu/fr/information-on-chemicals/biocidal-active-substances" TargetMode="External"/><Relationship Id="rId52" Type="http://schemas.openxmlformats.org/officeDocument/2006/relationships/hyperlink" Target="https://echa.europa.eu/fr/information-on-chemicals/cl-inventory-database" TargetMode="External"/><Relationship Id="rId4" Type="http://schemas.openxmlformats.org/officeDocument/2006/relationships/hyperlink" Target="https://echa.europa.eu/fr/information-on-chemicals/cl-inventory-database" TargetMode="External"/><Relationship Id="rId9" Type="http://schemas.openxmlformats.org/officeDocument/2006/relationships/hyperlink" Target="https://echa.europa.eu/fr/information-on-chemicals/cl-inventory-database" TargetMode="External"/><Relationship Id="rId14" Type="http://schemas.openxmlformats.org/officeDocument/2006/relationships/hyperlink" Target="https://echa.europa.eu/fr/candidate-list-table" TargetMode="External"/><Relationship Id="rId22" Type="http://schemas.openxmlformats.org/officeDocument/2006/relationships/hyperlink" Target="https://www.epa.gov/endocrine-disruption/endocrine-disruptor-screening-program-tier-1-screening-determinations-and" TargetMode="External"/><Relationship Id="rId27" Type="http://schemas.openxmlformats.org/officeDocument/2006/relationships/hyperlink" Target="https://echa.europa.eu/fr/information-on-chemicals/cl-inventory-database" TargetMode="External"/><Relationship Id="rId30" Type="http://schemas.openxmlformats.org/officeDocument/2006/relationships/hyperlink" Target="https://edlists.org/the-ed-lists" TargetMode="External"/><Relationship Id="rId35" Type="http://schemas.openxmlformats.org/officeDocument/2006/relationships/hyperlink" Target="https://www.ecfr.gov/current/title-40/chapter-I/subchapter-J/part-355/appendix-Appendix%20A%20to%20Part%20355" TargetMode="External"/><Relationship Id="rId43" Type="http://schemas.openxmlformats.org/officeDocument/2006/relationships/hyperlink" Target="https://echa.europa.eu/fr/information-on-chemicals/biocidal-active-substances" TargetMode="External"/><Relationship Id="rId48" Type="http://schemas.openxmlformats.org/officeDocument/2006/relationships/hyperlink" Target="https://echa.europa.eu/fr/information-on-chemicals/evaluation/community-rolling-action-plan/corap-table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echa.europa.eu/fr/information-on-chemicals/cl-inventory-database" TargetMode="External"/><Relationship Id="rId51" Type="http://schemas.openxmlformats.org/officeDocument/2006/relationships/hyperlink" Target="https://echa.europa.eu/fr/" TargetMode="External"/><Relationship Id="rId3" Type="http://schemas.openxmlformats.org/officeDocument/2006/relationships/hyperlink" Target="https://echa.europa.eu/fr/information-on-chemicals/cl-inventory-database" TargetMode="External"/><Relationship Id="rId12" Type="http://schemas.openxmlformats.org/officeDocument/2006/relationships/hyperlink" Target="https://www.epa.gov/iris" TargetMode="External"/><Relationship Id="rId17" Type="http://schemas.openxmlformats.org/officeDocument/2006/relationships/hyperlink" Target="https://echa.europa.eu/fr/candidate-list-table" TargetMode="External"/><Relationship Id="rId25" Type="http://schemas.openxmlformats.org/officeDocument/2006/relationships/hyperlink" Target="https://www.epa.gov/toxics-release-inventory-tri-program/persistent-bioaccumulative-toxic-pbt-chemicals-covered-tri" TargetMode="External"/><Relationship Id="rId33" Type="http://schemas.openxmlformats.org/officeDocument/2006/relationships/hyperlink" Target="https://cb.imsc.res.in/deduct/" TargetMode="External"/><Relationship Id="rId38" Type="http://schemas.openxmlformats.org/officeDocument/2006/relationships/hyperlink" Target="https://echa.europa.eu/fr/information-on-chemicals/cl-inventory-database" TargetMode="External"/><Relationship Id="rId46" Type="http://schemas.openxmlformats.org/officeDocument/2006/relationships/hyperlink" Target="https://chm.pops.int/Convention/ConventionText/tabid/2232/Default.aspx" TargetMode="External"/><Relationship Id="rId20" Type="http://schemas.openxmlformats.org/officeDocument/2006/relationships/hyperlink" Target="https://ntp.niehs.nih.gov/whatwestudy/testpgm/devrepro/index.html" TargetMode="External"/><Relationship Id="rId41" Type="http://schemas.openxmlformats.org/officeDocument/2006/relationships/hyperlink" Target="https://eur-lex.europa.eu/legal-content/FR/TXT/PDF/?uri=CELEX:02009R1223-20240404" TargetMode="External"/><Relationship Id="rId54" Type="http://schemas.openxmlformats.org/officeDocument/2006/relationships/hyperlink" Target="https://sinlist.chemsec.org/" TargetMode="External"/><Relationship Id="rId1" Type="http://schemas.openxmlformats.org/officeDocument/2006/relationships/hyperlink" Target="https://echa.europa.eu/fr/information-on-chemicals/cl-inventory-database" TargetMode="External"/><Relationship Id="rId6" Type="http://schemas.openxmlformats.org/officeDocument/2006/relationships/hyperlink" Target="https://echa.europa.eu/fr/information-on-chemicals/cl-inventory-database" TargetMode="External"/><Relationship Id="rId15" Type="http://schemas.openxmlformats.org/officeDocument/2006/relationships/hyperlink" Target="https://echa.europa.eu/fr/candidate-list-table" TargetMode="External"/><Relationship Id="rId23" Type="http://schemas.openxmlformats.org/officeDocument/2006/relationships/hyperlink" Target="https://sinlist.chemsec.org/" TargetMode="External"/><Relationship Id="rId28" Type="http://schemas.openxmlformats.org/officeDocument/2006/relationships/hyperlink" Target="https://echa.europa.eu/fr/information-on-chemicals/cl-inventory-database" TargetMode="External"/><Relationship Id="rId36" Type="http://schemas.openxmlformats.org/officeDocument/2006/relationships/hyperlink" Target="https://www.mase.gov.it/sites/default/files/archivio/allegati/interferenti_endocrini/studio_dhi_final_report_2007.pdf" TargetMode="External"/><Relationship Id="rId49" Type="http://schemas.openxmlformats.org/officeDocument/2006/relationships/hyperlink" Target="https://echa.europa.eu/fr/information-on-chemicals/biocidal-active-substanc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CR100"/>
  <sheetViews>
    <sheetView tabSelected="1" zoomScale="80" zoomScaleNormal="80" workbookViewId="0">
      <selection activeCell="G2" sqref="G2"/>
    </sheetView>
  </sheetViews>
  <sheetFormatPr baseColWidth="10" defaultColWidth="10.81640625" defaultRowHeight="14.5" x14ac:dyDescent="0.35"/>
  <cols>
    <col min="1" max="1" width="21.54296875" style="34" customWidth="1"/>
    <col min="2" max="2" width="2" style="34" bestFit="1" customWidth="1"/>
    <col min="3" max="3" width="21.54296875" style="34" customWidth="1"/>
    <col min="4" max="4" width="2" style="34" bestFit="1" customWidth="1"/>
    <col min="5" max="5" width="18.81640625" style="34" bestFit="1" customWidth="1"/>
    <col min="6" max="6" width="18.81640625" style="34" customWidth="1"/>
    <col min="7" max="7" width="57.453125" style="34" bestFit="1" customWidth="1"/>
    <col min="8" max="8" width="13.453125" style="34" bestFit="1" customWidth="1"/>
    <col min="9" max="10" width="10.81640625" style="34" customWidth="1"/>
    <col min="11" max="11" width="10.81640625" style="34"/>
    <col min="12" max="14" width="10.81640625" style="34" customWidth="1"/>
    <col min="15" max="15" width="12.1796875" style="34" bestFit="1" customWidth="1"/>
    <col min="16" max="26" width="10.81640625" style="34" customWidth="1"/>
    <col min="27" max="27" width="10.81640625" style="34"/>
    <col min="28" max="43" width="10.81640625" style="34" customWidth="1"/>
    <col min="44" max="44" width="12.7265625" style="34" bestFit="1" customWidth="1"/>
    <col min="45" max="45" width="12.7265625" style="34" customWidth="1"/>
    <col min="46" max="82" width="10.81640625" style="34" customWidth="1"/>
    <col min="83" max="93" width="10.81640625" style="34"/>
    <col min="94" max="94" width="18.7265625" style="34" customWidth="1"/>
    <col min="95" max="95" width="71.453125" style="34" bestFit="1" customWidth="1"/>
    <col min="96" max="16384" width="10.81640625" style="34"/>
  </cols>
  <sheetData>
    <row r="1" spans="1:96" ht="15" thickBot="1" x14ac:dyDescent="0.4"/>
    <row r="2" spans="1:96" ht="15" thickBot="1" x14ac:dyDescent="0.4">
      <c r="F2" s="96" t="s">
        <v>274</v>
      </c>
      <c r="G2" s="70"/>
    </row>
    <row r="3" spans="1:96" ht="15" thickBot="1" x14ac:dyDescent="0.4"/>
    <row r="4" spans="1:96" ht="34.5" customHeight="1" thickBot="1" x14ac:dyDescent="0.4">
      <c r="A4" s="132" t="s">
        <v>202</v>
      </c>
      <c r="B4" s="133"/>
      <c r="C4" s="133"/>
      <c r="D4" s="134"/>
      <c r="E4" s="141" t="s">
        <v>238</v>
      </c>
      <c r="F4" s="142"/>
      <c r="G4" s="142"/>
      <c r="H4" s="143"/>
      <c r="I4" s="122" t="s">
        <v>1</v>
      </c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6" t="s">
        <v>225</v>
      </c>
      <c r="CM4" s="127"/>
      <c r="CN4" s="127"/>
      <c r="CO4" s="128"/>
      <c r="CP4" s="112" t="s">
        <v>208</v>
      </c>
      <c r="CQ4" s="113"/>
      <c r="CR4" s="114"/>
    </row>
    <row r="5" spans="1:96" ht="45.75" customHeight="1" x14ac:dyDescent="0.35">
      <c r="A5" s="130" t="s">
        <v>200</v>
      </c>
      <c r="B5" s="83"/>
      <c r="C5" s="130" t="s">
        <v>203</v>
      </c>
      <c r="D5" s="83"/>
      <c r="E5" s="135" t="s">
        <v>90</v>
      </c>
      <c r="F5" s="144" t="s">
        <v>258</v>
      </c>
      <c r="G5" s="144" t="s">
        <v>0</v>
      </c>
      <c r="H5" s="138" t="s">
        <v>269</v>
      </c>
      <c r="I5" s="119" t="s">
        <v>2</v>
      </c>
      <c r="J5" s="97"/>
      <c r="K5" s="97"/>
      <c r="L5" s="97"/>
      <c r="M5" s="97"/>
      <c r="N5" s="97"/>
      <c r="O5" s="97"/>
      <c r="P5" s="97" t="s">
        <v>3</v>
      </c>
      <c r="Q5" s="97"/>
      <c r="R5" s="97"/>
      <c r="S5" s="97"/>
      <c r="T5" s="97" t="s">
        <v>4</v>
      </c>
      <c r="U5" s="97"/>
      <c r="V5" s="97"/>
      <c r="W5" s="97"/>
      <c r="X5" s="97"/>
      <c r="Y5" s="98" t="s">
        <v>15</v>
      </c>
      <c r="Z5" s="125"/>
      <c r="AA5" s="125"/>
      <c r="AB5" s="125"/>
      <c r="AC5" s="125"/>
      <c r="AD5" s="125"/>
      <c r="AE5" s="125"/>
      <c r="AF5" s="125"/>
      <c r="AG5" s="125"/>
      <c r="AH5" s="99"/>
      <c r="AI5" s="97" t="s">
        <v>5</v>
      </c>
      <c r="AJ5" s="97"/>
      <c r="AK5" s="97"/>
      <c r="AL5" s="97"/>
      <c r="AM5" s="97"/>
      <c r="AN5" s="97" t="s">
        <v>6</v>
      </c>
      <c r="AO5" s="97"/>
      <c r="AP5" s="97"/>
      <c r="AQ5" s="97"/>
      <c r="AR5" s="98" t="s">
        <v>221</v>
      </c>
      <c r="AS5" s="99"/>
      <c r="AT5" s="85" t="s">
        <v>134</v>
      </c>
      <c r="AU5" s="85"/>
      <c r="AV5" s="86" t="s">
        <v>135</v>
      </c>
      <c r="AW5" s="87"/>
      <c r="AX5" s="86" t="s">
        <v>136</v>
      </c>
      <c r="AY5" s="87"/>
      <c r="AZ5" s="97" t="s">
        <v>7</v>
      </c>
      <c r="BA5" s="97"/>
      <c r="BB5" s="97" t="s">
        <v>8</v>
      </c>
      <c r="BC5" s="97"/>
      <c r="BD5" s="97" t="s">
        <v>9</v>
      </c>
      <c r="BE5" s="97"/>
      <c r="BF5" s="97" t="s">
        <v>10</v>
      </c>
      <c r="BG5" s="97"/>
      <c r="BH5" s="97" t="s">
        <v>11</v>
      </c>
      <c r="BI5" s="97"/>
      <c r="BJ5" s="100" t="s">
        <v>12</v>
      </c>
      <c r="BK5" s="101"/>
      <c r="BL5" s="100" t="s">
        <v>16</v>
      </c>
      <c r="BM5" s="101"/>
      <c r="BN5" s="100" t="s">
        <v>13</v>
      </c>
      <c r="BO5" s="101"/>
      <c r="BP5" s="101"/>
      <c r="BQ5" s="101"/>
      <c r="BR5" s="101"/>
      <c r="BS5" s="101"/>
      <c r="BT5" s="103"/>
      <c r="BU5" s="100" t="s">
        <v>250</v>
      </c>
      <c r="BV5" s="101"/>
      <c r="BW5" s="101"/>
      <c r="BX5" s="103"/>
      <c r="BY5" s="124" t="s">
        <v>14</v>
      </c>
      <c r="BZ5" s="124"/>
      <c r="CA5" s="124"/>
      <c r="CB5" s="100" t="s">
        <v>292</v>
      </c>
      <c r="CC5" s="103"/>
      <c r="CD5" s="100" t="s">
        <v>15</v>
      </c>
      <c r="CE5" s="101"/>
      <c r="CF5" s="101"/>
      <c r="CG5" s="101"/>
      <c r="CH5" s="101"/>
      <c r="CI5" s="101"/>
      <c r="CJ5" s="101"/>
      <c r="CK5" s="102"/>
      <c r="CL5" s="129" t="s">
        <v>200</v>
      </c>
      <c r="CM5" s="104"/>
      <c r="CN5" s="104" t="s">
        <v>201</v>
      </c>
      <c r="CO5" s="105"/>
      <c r="CP5" s="120" t="s">
        <v>191</v>
      </c>
      <c r="CQ5" s="115" t="s">
        <v>209</v>
      </c>
      <c r="CR5" s="116"/>
    </row>
    <row r="6" spans="1:96" s="35" customFormat="1" ht="58" x14ac:dyDescent="0.35">
      <c r="A6" s="130"/>
      <c r="B6" s="83"/>
      <c r="C6" s="130"/>
      <c r="D6" s="83"/>
      <c r="E6" s="136"/>
      <c r="F6" s="145"/>
      <c r="G6" s="145"/>
      <c r="H6" s="139"/>
      <c r="I6" s="88" t="s">
        <v>91</v>
      </c>
      <c r="J6" s="89" t="s">
        <v>92</v>
      </c>
      <c r="K6" s="89" t="s">
        <v>93</v>
      </c>
      <c r="L6" s="89" t="s">
        <v>94</v>
      </c>
      <c r="M6" s="89" t="s">
        <v>67</v>
      </c>
      <c r="N6" s="89" t="s">
        <v>246</v>
      </c>
      <c r="O6" s="89" t="s">
        <v>183</v>
      </c>
      <c r="P6" s="89" t="s">
        <v>91</v>
      </c>
      <c r="Q6" s="89" t="s">
        <v>67</v>
      </c>
      <c r="R6" s="89" t="s">
        <v>246</v>
      </c>
      <c r="S6" s="89" t="s">
        <v>183</v>
      </c>
      <c r="T6" s="89" t="s">
        <v>91</v>
      </c>
      <c r="U6" s="89" t="s">
        <v>94</v>
      </c>
      <c r="V6" s="89" t="s">
        <v>67</v>
      </c>
      <c r="W6" s="89" t="s">
        <v>246</v>
      </c>
      <c r="X6" s="89" t="s">
        <v>183</v>
      </c>
      <c r="Y6" s="89" t="s">
        <v>91</v>
      </c>
      <c r="Z6" s="89" t="s">
        <v>67</v>
      </c>
      <c r="AA6" s="89" t="s">
        <v>95</v>
      </c>
      <c r="AB6" s="89" t="s">
        <v>171</v>
      </c>
      <c r="AC6" s="89" t="s">
        <v>96</v>
      </c>
      <c r="AD6" s="89" t="s">
        <v>93</v>
      </c>
      <c r="AE6" s="89" t="s">
        <v>97</v>
      </c>
      <c r="AF6" s="89" t="s">
        <v>229</v>
      </c>
      <c r="AG6" s="89" t="s">
        <v>246</v>
      </c>
      <c r="AH6" s="89" t="s">
        <v>183</v>
      </c>
      <c r="AI6" s="89" t="s">
        <v>91</v>
      </c>
      <c r="AJ6" s="89" t="s">
        <v>67</v>
      </c>
      <c r="AK6" s="89" t="s">
        <v>248</v>
      </c>
      <c r="AL6" s="89" t="s">
        <v>246</v>
      </c>
      <c r="AM6" s="89" t="s">
        <v>183</v>
      </c>
      <c r="AN6" s="89" t="s">
        <v>91</v>
      </c>
      <c r="AO6" s="89" t="s">
        <v>99</v>
      </c>
      <c r="AP6" s="89" t="s">
        <v>249</v>
      </c>
      <c r="AQ6" s="89" t="s">
        <v>183</v>
      </c>
      <c r="AR6" s="89" t="s">
        <v>93</v>
      </c>
      <c r="AS6" s="89" t="s">
        <v>183</v>
      </c>
      <c r="AT6" s="89" t="s">
        <v>91</v>
      </c>
      <c r="AU6" s="89" t="s">
        <v>204</v>
      </c>
      <c r="AV6" s="89" t="s">
        <v>91</v>
      </c>
      <c r="AW6" s="89"/>
      <c r="AX6" s="89" t="s">
        <v>91</v>
      </c>
      <c r="AY6" s="89"/>
      <c r="AZ6" s="89" t="s">
        <v>91</v>
      </c>
      <c r="BA6" s="89" t="s">
        <v>183</v>
      </c>
      <c r="BB6" s="89" t="s">
        <v>91</v>
      </c>
      <c r="BC6" s="89" t="s">
        <v>183</v>
      </c>
      <c r="BD6" s="89" t="s">
        <v>91</v>
      </c>
      <c r="BE6" s="89" t="s">
        <v>183</v>
      </c>
      <c r="BF6" s="89" t="s">
        <v>91</v>
      </c>
      <c r="BG6" s="89" t="s">
        <v>183</v>
      </c>
      <c r="BH6" s="89" t="s">
        <v>91</v>
      </c>
      <c r="BI6" s="89" t="s">
        <v>183</v>
      </c>
      <c r="BJ6" s="90" t="s">
        <v>91</v>
      </c>
      <c r="BK6" s="90" t="s">
        <v>183</v>
      </c>
      <c r="BL6" s="90" t="s">
        <v>91</v>
      </c>
      <c r="BM6" s="90" t="s">
        <v>183</v>
      </c>
      <c r="BN6" s="90" t="s">
        <v>91</v>
      </c>
      <c r="BO6" s="90" t="s">
        <v>67</v>
      </c>
      <c r="BP6" s="90" t="s">
        <v>93</v>
      </c>
      <c r="BQ6" s="90" t="s">
        <v>242</v>
      </c>
      <c r="BR6" s="90" t="s">
        <v>263</v>
      </c>
      <c r="BS6" s="90" t="s">
        <v>97</v>
      </c>
      <c r="BT6" s="90" t="s">
        <v>183</v>
      </c>
      <c r="BU6" s="90" t="s">
        <v>91</v>
      </c>
      <c r="BV6" s="90" t="s">
        <v>259</v>
      </c>
      <c r="BW6" s="90" t="s">
        <v>97</v>
      </c>
      <c r="BX6" s="90" t="s">
        <v>183</v>
      </c>
      <c r="BY6" s="90" t="s">
        <v>184</v>
      </c>
      <c r="BZ6" s="90" t="s">
        <v>263</v>
      </c>
      <c r="CA6" s="90" t="s">
        <v>183</v>
      </c>
      <c r="CB6" s="90" t="s">
        <v>91</v>
      </c>
      <c r="CC6" s="90" t="s">
        <v>183</v>
      </c>
      <c r="CD6" s="90" t="s">
        <v>91</v>
      </c>
      <c r="CE6" s="90" t="s">
        <v>67</v>
      </c>
      <c r="CF6" s="90" t="s">
        <v>95</v>
      </c>
      <c r="CG6" s="90" t="s">
        <v>171</v>
      </c>
      <c r="CH6" s="90" t="s">
        <v>96</v>
      </c>
      <c r="CI6" s="90" t="s">
        <v>93</v>
      </c>
      <c r="CJ6" s="90" t="s">
        <v>97</v>
      </c>
      <c r="CK6" s="91" t="s">
        <v>183</v>
      </c>
      <c r="CL6" s="106"/>
      <c r="CM6" s="108" t="s">
        <v>226</v>
      </c>
      <c r="CN6" s="108"/>
      <c r="CO6" s="110" t="s">
        <v>226</v>
      </c>
      <c r="CP6" s="120"/>
      <c r="CQ6" s="115"/>
      <c r="CR6" s="116"/>
    </row>
    <row r="7" spans="1:96" ht="15" thickBot="1" x14ac:dyDescent="0.4">
      <c r="A7" s="131"/>
      <c r="B7" s="84"/>
      <c r="C7" s="131"/>
      <c r="D7" s="84"/>
      <c r="E7" s="137"/>
      <c r="F7" s="146"/>
      <c r="G7" s="146"/>
      <c r="H7" s="140"/>
      <c r="I7" s="36" t="s">
        <v>100</v>
      </c>
      <c r="J7" s="37" t="s">
        <v>101</v>
      </c>
      <c r="K7" s="37" t="s">
        <v>102</v>
      </c>
      <c r="L7" s="37" t="s">
        <v>103</v>
      </c>
      <c r="M7" s="37" t="s">
        <v>104</v>
      </c>
      <c r="N7" s="37" t="s">
        <v>243</v>
      </c>
      <c r="O7" s="37"/>
      <c r="P7" s="37" t="s">
        <v>100</v>
      </c>
      <c r="Q7" s="37" t="s">
        <v>104</v>
      </c>
      <c r="R7" s="37" t="s">
        <v>243</v>
      </c>
      <c r="S7" s="37"/>
      <c r="T7" s="37" t="s">
        <v>100</v>
      </c>
      <c r="U7" s="37" t="s">
        <v>105</v>
      </c>
      <c r="V7" s="37" t="s">
        <v>104</v>
      </c>
      <c r="W7" s="37" t="s">
        <v>243</v>
      </c>
      <c r="X7" s="37"/>
      <c r="Y7" s="37" t="s">
        <v>100</v>
      </c>
      <c r="Z7" s="37" t="s">
        <v>104</v>
      </c>
      <c r="AA7" s="37" t="s">
        <v>106</v>
      </c>
      <c r="AB7" s="38" t="s">
        <v>295</v>
      </c>
      <c r="AC7" s="37" t="s">
        <v>109</v>
      </c>
      <c r="AD7" s="37" t="s">
        <v>107</v>
      </c>
      <c r="AE7" s="37" t="s">
        <v>108</v>
      </c>
      <c r="AF7" s="37" t="s">
        <v>230</v>
      </c>
      <c r="AG7" s="37" t="s">
        <v>243</v>
      </c>
      <c r="AH7" s="37"/>
      <c r="AI7" s="37" t="s">
        <v>100</v>
      </c>
      <c r="AJ7" s="37" t="s">
        <v>104</v>
      </c>
      <c r="AK7" s="37" t="s">
        <v>237</v>
      </c>
      <c r="AL7" s="37" t="s">
        <v>243</v>
      </c>
      <c r="AM7" s="37"/>
      <c r="AN7" s="37" t="s">
        <v>100</v>
      </c>
      <c r="AO7" s="37" t="s">
        <v>296</v>
      </c>
      <c r="AP7" s="37" t="s">
        <v>237</v>
      </c>
      <c r="AQ7" s="37"/>
      <c r="AR7" s="37" t="s">
        <v>224</v>
      </c>
      <c r="AS7" s="37"/>
      <c r="AT7" s="37" t="s">
        <v>100</v>
      </c>
      <c r="AU7" s="39"/>
      <c r="AV7" s="37" t="s">
        <v>100</v>
      </c>
      <c r="AW7" s="37"/>
      <c r="AX7" s="37" t="s">
        <v>100</v>
      </c>
      <c r="AY7" s="37"/>
      <c r="AZ7" s="37" t="s">
        <v>100</v>
      </c>
      <c r="BA7" s="37"/>
      <c r="BB7" s="37" t="s">
        <v>100</v>
      </c>
      <c r="BC7" s="37"/>
      <c r="BD7" s="37" t="s">
        <v>100</v>
      </c>
      <c r="BE7" s="37"/>
      <c r="BF7" s="37" t="s">
        <v>100</v>
      </c>
      <c r="BG7" s="37"/>
      <c r="BH7" s="37" t="s">
        <v>100</v>
      </c>
      <c r="BI7" s="37"/>
      <c r="BJ7" s="40" t="s">
        <v>100</v>
      </c>
      <c r="BK7" s="40"/>
      <c r="BL7" s="40" t="s">
        <v>100</v>
      </c>
      <c r="BM7" s="40"/>
      <c r="BN7" s="40" t="s">
        <v>100</v>
      </c>
      <c r="BO7" s="40" t="s">
        <v>104</v>
      </c>
      <c r="BP7" s="40" t="s">
        <v>110</v>
      </c>
      <c r="BQ7" s="40" t="s">
        <v>243</v>
      </c>
      <c r="BR7" s="40" t="s">
        <v>264</v>
      </c>
      <c r="BS7" s="40" t="s">
        <v>108</v>
      </c>
      <c r="BT7" s="40"/>
      <c r="BU7" s="40" t="s">
        <v>100</v>
      </c>
      <c r="BV7" s="40" t="s">
        <v>297</v>
      </c>
      <c r="BW7" s="40" t="s">
        <v>108</v>
      </c>
      <c r="BX7" s="40"/>
      <c r="BY7" s="40" t="s">
        <v>247</v>
      </c>
      <c r="BZ7" s="40" t="s">
        <v>264</v>
      </c>
      <c r="CA7" s="40"/>
      <c r="CB7" s="40" t="s">
        <v>100</v>
      </c>
      <c r="CC7" s="40"/>
      <c r="CD7" s="40" t="s">
        <v>100</v>
      </c>
      <c r="CE7" s="37" t="s">
        <v>104</v>
      </c>
      <c r="CF7" s="37" t="s">
        <v>106</v>
      </c>
      <c r="CG7" s="38" t="s">
        <v>227</v>
      </c>
      <c r="CH7" s="37" t="s">
        <v>109</v>
      </c>
      <c r="CI7" s="37" t="s">
        <v>107</v>
      </c>
      <c r="CJ7" s="37" t="s">
        <v>108</v>
      </c>
      <c r="CK7" s="41"/>
      <c r="CL7" s="107"/>
      <c r="CM7" s="109"/>
      <c r="CN7" s="109"/>
      <c r="CO7" s="111"/>
      <c r="CP7" s="121"/>
      <c r="CQ7" s="117"/>
      <c r="CR7" s="118"/>
    </row>
    <row r="8" spans="1:96" x14ac:dyDescent="0.35">
      <c r="A8" s="42"/>
      <c r="B8" s="44">
        <f>IF(OR('Données produit'!A8='Liste déroulante'!$D$20,'Données produit'!A8='Liste déroulante'!$D$22,'Données produit'!A8='Liste déroulante'!$D$23,'Données produit'!A8='Liste déroulante'!$D$25,'Données produit'!A8='Liste déroulante'!$D$26,'Données produit'!A8='Liste déroulante'!$D$27,'Données produit'!A8='Liste déroulante'!$D$28,'Données produit'!A8='Liste déroulante'!$D$29,'Données produit'!A8='Liste déroulante'!$D$30,'Données produit'!A8='Liste déroulante'!$D$5,'Données produit'!A8='Liste déroulante'!$D$6,'Données produit'!A8='Liste déroulante'!$D$8,'Données produit'!A8='Liste déroulante'!$D$9,'Données produit'!A8='Liste déroulante'!$D$11,'Données produit'!A8='Liste déroulante'!$D$12,'Données produit'!A8='Liste déroulante'!$D$18,'Données produit'!A8='Liste déroulante'!$D$35),5,IF(OR('Données produit'!A8='Liste déroulante'!$D$14,'Données produit'!A8='Liste déroulante'!$D$16,'Données produit'!A8='Liste déroulante'!$D$19,'Données produit'!A8='Liste déroulante'!$D$21,'Données produit'!A8='Liste déroulante'!$D$24,'Données produit'!A8='Liste déroulante'!$D$31,'Données produit'!A8='Liste déroulante'!$D$32,'Données produit'!A8='Liste déroulante'!$D$33,'Données produit'!A8='Liste déroulante'!$D$34,'Données produit'!A8='Liste déroulante'!$D$36,'Données produit'!A8='Liste déroulante'!$D$40,'Données produit'!A8='Liste déroulante'!$D$42),4,IF(OR('Données produit'!A8='Liste déroulante'!$D$7,'Données produit'!A8='Liste déroulante'!$D$10,'Données produit'!A8='Liste déroulante'!$D$13,'Données produit'!A8='Liste déroulante'!$D$38,'Données produit'!A8='Liste déroulante'!$D$39,'Données produit'!A8='Liste déroulante'!$D$15,'Données produit'!A8='Liste déroulante'!$D$17,'Données produit'!A8='Liste déroulante'!$D$37,'Données produit'!A8='Liste déroulante'!$D$41),3,IF('Données produit'!A8="/",1,0))))</f>
        <v>0</v>
      </c>
      <c r="C8" s="42"/>
      <c r="D8" s="44">
        <f>IF(OR('Données produit'!C8='Liste déroulante'!$E$5,C8='Liste déroulante'!$E$6,'Données produit'!C8='Liste déroulante'!$E$7),4,IF('Données produit'!C8='Liste déroulante'!$E$8,3,IF('Données produit'!C8='Liste déroulante'!$E$9,2,IF(C8="/",1,0))))</f>
        <v>0</v>
      </c>
      <c r="E8" s="54"/>
      <c r="F8" s="55"/>
      <c r="G8" s="55"/>
      <c r="H8" s="47"/>
      <c r="I8" s="50"/>
      <c r="J8" s="52"/>
      <c r="K8" s="52"/>
      <c r="L8" s="52"/>
      <c r="M8" s="56"/>
      <c r="N8" s="49"/>
      <c r="O8" s="45">
        <f>IF(OR(I8='Liste déroulante'!$F$5,I8='Liste déroulante'!$F$6,I8='Liste déroulante'!$F$7,J8='Liste déroulante'!$G$5,J8='Liste déroulante'!$G$6,K8='Liste déroulante'!$H$5,K8='Liste déroulante'!$H$6,L8='Liste déroulante'!$I$5,L8='Liste déroulante'!$I$6,M8='Liste déroulante'!$J$5,N8='Liste déroulante'!$K$5),'Liste déroulante'!$A$7,IF(OR(I8='Liste déroulante'!$F$8,J8='Liste déroulante'!$G$7,'Données produit'!K8='Liste déroulante'!$H$7),'Liste déroulante'!$A$8,0))</f>
        <v>0</v>
      </c>
      <c r="P8" s="49"/>
      <c r="Q8" s="49"/>
      <c r="R8" s="49"/>
      <c r="S8" s="44">
        <f>IF(OR(P8='Liste déroulante'!$L$5,P8='Liste déroulante'!$L$6,P8='Liste déroulante'!$L$7,Q8='Liste déroulante'!$M$5,R8='Liste déroulante'!$N$5),'Liste déroulante'!$A$7,IF(P8='Liste déroulante'!$L$8,'Liste déroulante'!$A$8,0))</f>
        <v>0</v>
      </c>
      <c r="T8" s="60"/>
      <c r="U8" s="61"/>
      <c r="V8" s="49"/>
      <c r="W8" s="49"/>
      <c r="X8" s="45">
        <f>IF(OR(T8='Liste déroulante'!$O$5,T8='Liste déroulante'!$O$6,T8='Liste déroulante'!$O$7,T8='Liste déroulante'!$O$9,T8='Liste déroulante'!$O$10,T8='Liste déroulante'!$O$11,T8='Liste déroulante'!$O$12,U8='Liste déroulante'!$P$5,U8='Liste déroulante'!$P$6,V8='Liste déroulante'!$Q$5,W8='Liste déroulante'!$R$5),'Liste déroulante'!$A$7,IF(OR(T8='Liste déroulante'!$O$8,'Données produit'!T8='Liste déroulante'!$O$13),'Liste déroulante'!$A$8,0))</f>
        <v>0</v>
      </c>
      <c r="Y8" s="49"/>
      <c r="Z8" s="49"/>
      <c r="AA8" s="49"/>
      <c r="AB8" s="49"/>
      <c r="AC8" s="49"/>
      <c r="AD8" s="49"/>
      <c r="AE8" s="49"/>
      <c r="AF8" s="49"/>
      <c r="AG8" s="49"/>
      <c r="AH8" s="45">
        <f>IF(OR(Y8='Liste déroulante'!$S$5,Y8='Liste déroulante'!$S$7,Z8='Liste déroulante'!$T$5,AA8='Liste déroulante'!$U$5,'Données produit'!AD8='Liste déroulante'!$X$5,AG8='Liste déroulante'!$AA$5),"Catégorie E",IF(OR(Y8='Liste déroulante'!$S$6,Y8='Liste déroulante'!$S$8),"Catégorie D",IF(OR(AA8='Liste déroulante'!$U$6,AA8='Liste déroulante'!$U$7,'Données produit'!AB8='Liste déroulante'!$V$5,'Données produit'!AB8='Liste déroulante'!$V$6,'Données produit'!AC8='Liste déroulante'!$W$5,'Données produit'!AC8='Liste déroulante'!$W$6,'Données produit'!AC8='Liste déroulante'!$W$7,'Données produit'!AC8='Liste déroulante'!$W$8,AD8='Liste déroulante'!$X$6,AE8='Liste déroulante'!$Y$5,AF8='Liste déroulante'!$Z$5),1,0)))</f>
        <v>0</v>
      </c>
      <c r="AI8" s="49"/>
      <c r="AJ8" s="49"/>
      <c r="AK8" s="49"/>
      <c r="AL8" s="49"/>
      <c r="AM8" s="45">
        <f>IF((OR(AI8='Liste déroulante'!$AC$5,AI8='Liste déroulante'!$AC$6,AI8='Liste déroulante'!$AC$7,AJ8='Liste déroulante'!$AD$5,AK8='Liste déroulante'!$AE$5,AL8='Liste déroulante'!$AG$5)),'Liste déroulante'!$A$7,0)</f>
        <v>0</v>
      </c>
      <c r="AN8" s="49"/>
      <c r="AO8" s="49"/>
      <c r="AP8" s="49"/>
      <c r="AQ8" s="45">
        <f>IF(OR(AN8='Liste déroulante'!$AH$5,'Données produit'!AN8='Liste déroulante'!$AH$6,'Données produit'!AN8='Liste déroulante'!$AH$7,'Données produit'!AO8='Liste déroulante'!$AI$5,'Données produit'!AP8='Liste déroulante'!$AJ$5),'Liste déroulante'!$A$8,0)</f>
        <v>0</v>
      </c>
      <c r="AR8" s="49"/>
      <c r="AS8" s="62">
        <f>IF(AR8='Liste déroulante'!$AK$5,4,0)</f>
        <v>0</v>
      </c>
      <c r="AT8" s="64"/>
      <c r="AU8" s="65">
        <f>IF(AT8='Liste déroulante'!$AL$5,3,IF(AT8='Liste déroulante'!$AL$6,3,IF(AT8='Liste déroulante'!$AL$7,2,IF(AT8='Liste déroulante'!$AL$8,1,0))))</f>
        <v>0</v>
      </c>
      <c r="AV8" s="64"/>
      <c r="AW8" s="65">
        <f>IF(AV8='Liste déroulante'!$AM$5,3,IF(AV8='Liste déroulante'!$AM$6,3,IF(AV8='Liste déroulante'!$AM$7,2,IF(AV8='Liste déroulante'!$AM$8,1,0))))</f>
        <v>0</v>
      </c>
      <c r="AX8" s="64"/>
      <c r="AY8" s="66">
        <f>IF(AX8='Liste déroulante'!$AN$5,3,IF(AX8='Liste déroulante'!$AN$6,3,IF(AX8='Liste déroulante'!$AN$7,2,IF(AX8='Liste déroulante'!$AN$8,1,0))))</f>
        <v>0</v>
      </c>
      <c r="AZ8" s="67"/>
      <c r="BA8" s="66">
        <f>IF(OR(AZ8='Liste déroulante'!$AO$5,'Données produit'!AZ8='Liste déroulante'!$AO$6,'Données produit'!AZ8='Liste déroulante'!$AO$7),3,IF('Données produit'!AZ8='Liste déroulante'!$AO$8,2,0))</f>
        <v>0</v>
      </c>
      <c r="BB8" s="64"/>
      <c r="BC8" s="66">
        <f>IF(BB8='Liste déroulante'!$AP$5,3,IF('Données produit'!BB8='Liste déroulante'!$AP$6,2,0))</f>
        <v>0</v>
      </c>
      <c r="BD8" s="64"/>
      <c r="BE8" s="66">
        <f>IF(OR(BD8='Liste déroulante'!$AQ$5,BD8='Liste déroulante'!$AQ$9,BD8='Liste déroulante'!$AQ$10),4,IF(OR(BD8='Liste déroulante'!$AQ$6,BD8='Liste déroulante'!$AQ$11,BD8='Liste déroulante'!$AQ$12),3,IF(OR(BD8='Liste déroulante'!$AQ$7,BD8='Liste déroulante'!$AQ$8,BD8='Liste déroulante'!$AQ$11,BD8='Liste déroulante'!$AQ$12),2,0)))</f>
        <v>0</v>
      </c>
      <c r="BF8" s="64"/>
      <c r="BG8" s="66">
        <f>IF(BF8='Liste déroulante'!$AR$5,4,IF('Données produit'!BF8='Liste déroulante'!$AR$6,3,0))</f>
        <v>0</v>
      </c>
      <c r="BH8" s="67"/>
      <c r="BI8" s="66">
        <f>IF(BH8='Liste déroulante'!$AS$5,3,0)</f>
        <v>0</v>
      </c>
      <c r="BJ8" s="64"/>
      <c r="BK8" s="68">
        <f>IF(BJ8='Liste déroulante'!$AT$5,4,0)</f>
        <v>0</v>
      </c>
      <c r="BL8" s="64"/>
      <c r="BM8" s="69">
        <f>IF(BL8='Liste déroulante'!$AU$5,4,IF('Données produit'!BL8='Liste déroulante'!$AU$6,3,IF(OR('Données produit'!BL8='Liste déroulante'!$AU$7,'Données produit'!BL8='Liste déroulante'!$AU$8),2,0)))</f>
        <v>0</v>
      </c>
      <c r="BN8" s="49"/>
      <c r="BO8" s="49"/>
      <c r="BP8" s="49"/>
      <c r="BQ8" s="49"/>
      <c r="BR8" s="49"/>
      <c r="BS8" s="49"/>
      <c r="BT8" s="45">
        <f>IF(OR(BN8='Liste déroulante'!$AV$5,BN8='Liste déroulante'!$AV$6,BO8='Liste déroulante'!$AW$5,'Données produit'!BP8='Liste déroulante'!$AX$5,BQ8='Liste déroulante'!$AY$5),"Catégorie E",IF(OR(BR8='Liste déroulante'!$AZ$5,BS8='Liste déroulante'!$BA$5),1,0))</f>
        <v>0</v>
      </c>
      <c r="BU8" s="49"/>
      <c r="BV8" s="49"/>
      <c r="BW8" s="75"/>
      <c r="BX8" s="44">
        <f>IF(OR(BU8='Liste déroulante'!$BB$5,'Données produit'!BU8='Liste déroulante'!$BB$6),"Catégorie E",IF(BV8='Liste déroulante'!$BD$5,4,IF(BW8='Liste déroulante'!$BE$5,1,0)))</f>
        <v>0</v>
      </c>
      <c r="BY8" s="61"/>
      <c r="BZ8" s="49"/>
      <c r="CA8" s="45">
        <f>IF(BY8='Liste déroulante'!$BF$5,"Catégorie E",IF(BZ8='Liste déroulante'!$BG$5,1,0))</f>
        <v>0</v>
      </c>
      <c r="CB8" s="43"/>
      <c r="CC8" s="45">
        <f>IF(CB8='Liste déroulante'!$BH$5,"Catégorie E",0)</f>
        <v>0</v>
      </c>
      <c r="CD8" s="45">
        <f t="shared" ref="CD8:CD39" si="0">Y8</f>
        <v>0</v>
      </c>
      <c r="CE8" s="45">
        <f t="shared" ref="CE8:CE39" si="1">Z8</f>
        <v>0</v>
      </c>
      <c r="CF8" s="45">
        <f t="shared" ref="CF8:CF39" si="2">AA8</f>
        <v>0</v>
      </c>
      <c r="CG8" s="45">
        <f t="shared" ref="CG8:CG39" si="3">AB8</f>
        <v>0</v>
      </c>
      <c r="CH8" s="45">
        <f t="shared" ref="CH8:CH39" si="4">AC8</f>
        <v>0</v>
      </c>
      <c r="CI8" s="45">
        <f t="shared" ref="CI8:CI39" si="5">AD8</f>
        <v>0</v>
      </c>
      <c r="CJ8" s="45">
        <f t="shared" ref="CJ8:CJ39" si="6">AE8</f>
        <v>0</v>
      </c>
      <c r="CK8" s="44">
        <f t="shared" ref="CK8:CK39" si="7">AH8</f>
        <v>0</v>
      </c>
      <c r="CL8" s="44">
        <f>LARGE('Données produit'!O8:BI8,1)</f>
        <v>0</v>
      </c>
      <c r="CM8" s="44">
        <f t="shared" ref="CM8:CM39" si="8">CL8*H8</f>
        <v>0</v>
      </c>
      <c r="CN8" s="44">
        <f>LARGE('Données produit'!BJ8:CK8,1)</f>
        <v>0</v>
      </c>
      <c r="CO8" s="44">
        <f t="shared" ref="CO8:CO39" si="9">CN8*H8</f>
        <v>0</v>
      </c>
      <c r="CP8" s="42"/>
      <c r="CQ8" s="92" t="s">
        <v>218</v>
      </c>
      <c r="CR8" s="49"/>
    </row>
    <row r="9" spans="1:96" x14ac:dyDescent="0.35">
      <c r="A9" s="42"/>
      <c r="B9" s="44">
        <f>IF(OR('Données produit'!A9='Liste déroulante'!$D$20,'Données produit'!A9='Liste déroulante'!$D$22,'Données produit'!A9='Liste déroulante'!$D$23,'Données produit'!A9='Liste déroulante'!$D$25,'Données produit'!A9='Liste déroulante'!$D$26,'Données produit'!A9='Liste déroulante'!$D$27,'Données produit'!A9='Liste déroulante'!$D$28,'Données produit'!A9='Liste déroulante'!$D$29,'Données produit'!A9='Liste déroulante'!$D$30,'Données produit'!A9='Liste déroulante'!$D$5,'Données produit'!A9='Liste déroulante'!$D$6,'Données produit'!A9='Liste déroulante'!$D$8,'Données produit'!A9='Liste déroulante'!$D$9,'Données produit'!A9='Liste déroulante'!$D$11,'Données produit'!A9='Liste déroulante'!$D$12,'Données produit'!A9='Liste déroulante'!$D$18,'Données produit'!A9='Liste déroulante'!$D$35),5,IF(OR('Données produit'!A9='Liste déroulante'!$D$14,'Données produit'!A9='Liste déroulante'!$D$16,'Données produit'!A9='Liste déroulante'!$D$19,'Données produit'!A9='Liste déroulante'!$D$21,'Données produit'!A9='Liste déroulante'!$D$24,'Données produit'!A9='Liste déroulante'!$D$31,'Données produit'!A9='Liste déroulante'!$D$32,'Données produit'!A9='Liste déroulante'!$D$33,'Données produit'!A9='Liste déroulante'!$D$34,'Données produit'!A9='Liste déroulante'!$D$36,'Données produit'!A9='Liste déroulante'!$D$40,'Données produit'!A9='Liste déroulante'!$D$42),4,IF(OR('Données produit'!A9='Liste déroulante'!$D$7,'Données produit'!A9='Liste déroulante'!$D$10,'Données produit'!A9='Liste déroulante'!$D$13,'Données produit'!A9='Liste déroulante'!$D$38,'Données produit'!A9='Liste déroulante'!$D$39,'Données produit'!A9='Liste déroulante'!$D$15,'Données produit'!A9='Liste déroulante'!$D$17,'Données produit'!A9='Liste déroulante'!$D$37,'Données produit'!A9='Liste déroulante'!$D$41),3,IF('Données produit'!A9="/",1,0))))</f>
        <v>0</v>
      </c>
      <c r="C9" s="42"/>
      <c r="D9" s="44">
        <f>IF(OR('Données produit'!C9='Liste déroulante'!$E$5,C9='Liste déroulante'!$E$6,'Données produit'!C9='Liste déroulante'!$E$7),4,IF('Données produit'!C9='Liste déroulante'!$E$8,3,IF('Données produit'!C9='Liste déroulante'!$E$9,2,IF(C9="/",1,0))))</f>
        <v>0</v>
      </c>
      <c r="I9" s="53"/>
      <c r="J9" s="52"/>
      <c r="K9" s="52"/>
      <c r="L9" s="52"/>
      <c r="M9" s="56"/>
      <c r="N9" s="49"/>
      <c r="O9" s="45">
        <f>IF(OR(I9='Liste déroulante'!$F$5,I9='Liste déroulante'!$F$6,I9='Liste déroulante'!$F$7,J9='Liste déroulante'!$G$5,J9='Liste déroulante'!$G$6,K9='Liste déroulante'!$H$5,K9='Liste déroulante'!$H$6,L9='Liste déroulante'!$I$5,L9='Liste déroulante'!$I$6,M9='Liste déroulante'!$J$5,N9='Liste déroulante'!$K$5),'Liste déroulante'!$A$7,IF(OR(I9='Liste déroulante'!$F$8,J9='Liste déroulante'!$G$7,'Données produit'!K9='Liste déroulante'!$H$7),'Liste déroulante'!$A$8,0))</f>
        <v>0</v>
      </c>
      <c r="P9" s="49"/>
      <c r="Q9" s="49"/>
      <c r="R9" s="49"/>
      <c r="S9" s="45">
        <f>IF(OR(P9='Liste déroulante'!$L$5,P9='Liste déroulante'!$L$6,P9='Liste déroulante'!$L$7,Q9='Liste déroulante'!$M$5,R9='Liste déroulante'!$N$5),'Liste déroulante'!$A$7,IF(P9='Liste déroulante'!$L$8,'Liste déroulante'!$A$8,0))</f>
        <v>0</v>
      </c>
      <c r="T9" s="51"/>
      <c r="U9" s="52"/>
      <c r="V9" s="49"/>
      <c r="W9" s="49"/>
      <c r="X9" s="45">
        <f>IF(OR(T9='Liste déroulante'!$O$5,T9='Liste déroulante'!$O$6,T9='Liste déroulante'!$O$7,T9='Liste déroulante'!$O$9,T9='Liste déroulante'!$O$10,T9='Liste déroulante'!$O$11,T9='Liste déroulante'!$O$12,U9='Liste déroulante'!$P$5,U9='Liste déroulante'!$P$6,V9='Liste déroulante'!$Q$5,W9='Liste déroulante'!$R$5),'Liste déroulante'!$A$7,IF(OR(T9='Liste déroulante'!$O$8,'Données produit'!T9='Liste déroulante'!$O$13),'Liste déroulante'!$A$8,0))</f>
        <v>0</v>
      </c>
      <c r="Y9" s="49"/>
      <c r="Z9" s="49"/>
      <c r="AA9" s="49"/>
      <c r="AB9" s="49"/>
      <c r="AC9" s="49"/>
      <c r="AD9" s="49"/>
      <c r="AE9" s="49"/>
      <c r="AF9" s="49"/>
      <c r="AG9" s="49"/>
      <c r="AH9" s="45">
        <f>IF(OR(Y9='Liste déroulante'!$S$5,Y9='Liste déroulante'!$S$7,Z9='Liste déroulante'!$T$5,AA9='Liste déroulante'!$U$5,'Données produit'!AD9='Liste déroulante'!$X$5,AG9='Liste déroulante'!$AA$5),"Catégorie E",IF(OR(Y9='Liste déroulante'!$S$6,Y9='Liste déroulante'!$S$8),"Catégorie D",IF(OR(AA9='Liste déroulante'!$U$6,AA9='Liste déroulante'!$U$7,'Données produit'!AB9='Liste déroulante'!$V$5,'Données produit'!AB9='Liste déroulante'!$V$6,'Données produit'!AC9='Liste déroulante'!$W$5,'Données produit'!AC9='Liste déroulante'!$W$6,'Données produit'!AC9='Liste déroulante'!$W$7,'Données produit'!AC9='Liste déroulante'!$W$8,AD9='Liste déroulante'!$X$6,AE9='Liste déroulante'!$Y$5,AF9='Liste déroulante'!$Z$5),1,0)))</f>
        <v>0</v>
      </c>
      <c r="AI9" s="49"/>
      <c r="AJ9" s="49"/>
      <c r="AK9" s="49"/>
      <c r="AL9" s="49"/>
      <c r="AM9" s="45">
        <f>IF((OR(AI9='Liste déroulante'!$AC$5,AI9='Liste déroulante'!$AC$6,AI9='Liste déroulante'!$AC$7,AJ9='Liste déroulante'!$AD$5,AK9='Liste déroulante'!$AE$5,AL9='Liste déroulante'!$AG$5)),'Liste déroulante'!$A$7,0)</f>
        <v>0</v>
      </c>
      <c r="AN9" s="49"/>
      <c r="AO9" s="49"/>
      <c r="AP9" s="49"/>
      <c r="AQ9" s="45">
        <f>IF(OR(AN9='Liste déroulante'!$AH$5,'Données produit'!AN9='Liste déroulante'!$AH$6,'Données produit'!AN9='Liste déroulante'!$AH$7,'Données produit'!AO9='Liste déroulante'!$AI$5,'Données produit'!AP9='Liste déroulante'!$AJ$5),'Liste déroulante'!$A$8,0)</f>
        <v>0</v>
      </c>
      <c r="AR9" s="49"/>
      <c r="AS9" s="45">
        <f>IF(AR9='Liste déroulante'!$AK$5,4,0)</f>
        <v>0</v>
      </c>
      <c r="AT9" s="53"/>
      <c r="AU9" s="71">
        <f>IF(AT9='Liste déroulante'!$AL$5,3,IF(AT9='Liste déroulante'!$AL$6,3,IF(AT9='Liste déroulante'!$AL$7,2,IF(AT9='Liste déroulante'!$AL$8,1,0))))</f>
        <v>0</v>
      </c>
      <c r="AV9" s="53"/>
      <c r="AW9" s="71">
        <f>IF(AV9='Liste déroulante'!$AM$5,3,IF(AV9='Liste déroulante'!$AM$6,3,IF(AV9='Liste déroulante'!$AM$7,2,IF(AV9='Liste déroulante'!$AM$8,1,0))))</f>
        <v>0</v>
      </c>
      <c r="AX9" s="53"/>
      <c r="AY9" s="72">
        <f>IF(AX9='Liste déroulante'!$AN$5,3,IF(AX9='Liste déroulante'!$AN$6,3,IF(AX9='Liste déroulante'!$AN$7,2,IF(AX9='Liste déroulante'!$AN$8,1,0))))</f>
        <v>0</v>
      </c>
      <c r="AZ9" s="59"/>
      <c r="BA9" s="72">
        <f>IF(OR(AZ9='Liste déroulante'!$AO$5,'Données produit'!AZ9='Liste déroulante'!$AO$6,'Données produit'!AZ9='Liste déroulante'!$AO$7),3,IF('Données produit'!AZ9='Liste déroulante'!$AO$8,2,0))</f>
        <v>0</v>
      </c>
      <c r="BB9" s="53"/>
      <c r="BC9" s="72">
        <f>IF(BB9='Liste déroulante'!$AP$5,3,IF('Données produit'!BB9='Liste déroulante'!$AP$6,2,0))</f>
        <v>0</v>
      </c>
      <c r="BD9" s="53"/>
      <c r="BE9" s="72">
        <f>IF(OR(BD9='Liste déroulante'!$AQ$5,BD9='Liste déroulante'!$AQ$9,BD9='Liste déroulante'!$AQ$10),4,IF(OR(BD9='Liste déroulante'!$AQ$6,BD9='Liste déroulante'!$AQ$11,BD9='Liste déroulante'!$AQ$12),3,IF(OR(BD9='Liste déroulante'!$AQ$7,BD9='Liste déroulante'!$AQ$8,BD9='Liste déroulante'!$AQ$11,BD9='Liste déroulante'!$AQ$12),2,0)))</f>
        <v>0</v>
      </c>
      <c r="BF9" s="53"/>
      <c r="BG9" s="72">
        <f>IF(BF9='Liste déroulante'!$AR$5,4,IF('Données produit'!BF9='Liste déroulante'!$AR$6,3,0))</f>
        <v>0</v>
      </c>
      <c r="BH9" s="59"/>
      <c r="BI9" s="72">
        <f>IF(BH9='Liste déroulante'!$AS$5,3,0)</f>
        <v>0</v>
      </c>
      <c r="BJ9" s="53"/>
      <c r="BK9" s="72">
        <f>IF(BJ9='Liste déroulante'!$AT$5,4,0)</f>
        <v>0</v>
      </c>
      <c r="BL9" s="53"/>
      <c r="BM9" s="72">
        <f>IF(BL9='Liste déroulante'!$AU$5,4,IF('Données produit'!BL9='Liste déroulante'!$AU$6,3,IF(OR('Données produit'!BL9='Liste déroulante'!$AU$7,'Données produit'!BL9='Liste déroulante'!$AU$8),2,0)))</f>
        <v>0</v>
      </c>
      <c r="BN9" s="49"/>
      <c r="BO9" s="49"/>
      <c r="BP9" s="49"/>
      <c r="BQ9" s="49"/>
      <c r="BR9" s="49"/>
      <c r="BS9" s="49"/>
      <c r="BT9" s="45">
        <f>IF(OR(BN9='Liste déroulante'!$AV$5,BN9='Liste déroulante'!$AV$6,BO9='Liste déroulante'!$AW$5,'Données produit'!BP9='Liste déroulante'!$AX$5,BQ9='Liste déroulante'!$AY$5),"Catégorie E",IF(OR(BR9='Liste déroulante'!$AZ$5,BS9='Liste déroulante'!$BA$5),1,0))</f>
        <v>0</v>
      </c>
      <c r="BU9" s="49"/>
      <c r="BV9" s="49"/>
      <c r="BW9" s="75"/>
      <c r="BX9" s="44">
        <f>IF(OR(BU9='Liste déroulante'!$BB$5,'Données produit'!BU9='Liste déroulante'!$BB$6),"Catégorie E",IF(BV9='Liste déroulante'!$BD$5,4,IF(BW9='Liste déroulante'!$BE$5,1,0)))</f>
        <v>0</v>
      </c>
      <c r="BY9" s="49"/>
      <c r="BZ9" s="49"/>
      <c r="CA9" s="45">
        <f>IF(BY9='Liste déroulante'!$BF$5,"Catégorie E",IF(BZ9='Liste déroulante'!$BG$5,1,0))</f>
        <v>0</v>
      </c>
      <c r="CB9" s="43"/>
      <c r="CC9" s="45">
        <f>IF(CB9='Liste déroulante'!$BH$5,"Catégorie E",0)</f>
        <v>0</v>
      </c>
      <c r="CD9" s="45">
        <f t="shared" si="0"/>
        <v>0</v>
      </c>
      <c r="CE9" s="45">
        <f t="shared" si="1"/>
        <v>0</v>
      </c>
      <c r="CF9" s="45">
        <f t="shared" si="2"/>
        <v>0</v>
      </c>
      <c r="CG9" s="45">
        <f t="shared" si="3"/>
        <v>0</v>
      </c>
      <c r="CH9" s="45">
        <f t="shared" si="4"/>
        <v>0</v>
      </c>
      <c r="CI9" s="45">
        <f t="shared" si="5"/>
        <v>0</v>
      </c>
      <c r="CJ9" s="45">
        <f t="shared" si="6"/>
        <v>0</v>
      </c>
      <c r="CK9" s="44">
        <f t="shared" si="7"/>
        <v>0</v>
      </c>
      <c r="CL9" s="44">
        <f>LARGE('Données produit'!O9:BI9,1)</f>
        <v>0</v>
      </c>
      <c r="CM9" s="44">
        <f t="shared" si="8"/>
        <v>0</v>
      </c>
      <c r="CN9" s="44">
        <f>LARGE('Données produit'!BJ9:CK9,1)</f>
        <v>0</v>
      </c>
      <c r="CO9" s="44">
        <f t="shared" si="9"/>
        <v>0</v>
      </c>
      <c r="CQ9" s="93" t="s">
        <v>219</v>
      </c>
      <c r="CR9" s="53"/>
    </row>
    <row r="10" spans="1:96" x14ac:dyDescent="0.35">
      <c r="A10" s="42"/>
      <c r="B10" s="44">
        <f>IF(OR('Données produit'!A10='Liste déroulante'!$D$20,'Données produit'!A10='Liste déroulante'!$D$22,'Données produit'!A10='Liste déroulante'!$D$23,'Données produit'!A10='Liste déroulante'!$D$25,'Données produit'!A10='Liste déroulante'!$D$26,'Données produit'!A10='Liste déroulante'!$D$27,'Données produit'!A10='Liste déroulante'!$D$28,'Données produit'!A10='Liste déroulante'!$D$29,'Données produit'!A10='Liste déroulante'!$D$30,'Données produit'!A10='Liste déroulante'!$D$5,'Données produit'!A10='Liste déroulante'!$D$6,'Données produit'!A10='Liste déroulante'!$D$8,'Données produit'!A10='Liste déroulante'!$D$9,'Données produit'!A10='Liste déroulante'!$D$11,'Données produit'!A10='Liste déroulante'!$D$12,'Données produit'!A10='Liste déroulante'!$D$18,'Données produit'!A10='Liste déroulante'!$D$35),5,IF(OR('Données produit'!A10='Liste déroulante'!$D$14,'Données produit'!A10='Liste déroulante'!$D$16,'Données produit'!A10='Liste déroulante'!$D$19,'Données produit'!A10='Liste déroulante'!$D$21,'Données produit'!A10='Liste déroulante'!$D$24,'Données produit'!A10='Liste déroulante'!$D$31,'Données produit'!A10='Liste déroulante'!$D$32,'Données produit'!A10='Liste déroulante'!$D$33,'Données produit'!A10='Liste déroulante'!$D$34,'Données produit'!A10='Liste déroulante'!$D$36,'Données produit'!A10='Liste déroulante'!$D$40,'Données produit'!A10='Liste déroulante'!$D$42),4,IF(OR('Données produit'!A10='Liste déroulante'!$D$7,'Données produit'!A10='Liste déroulante'!$D$10,'Données produit'!A10='Liste déroulante'!$D$13,'Données produit'!A10='Liste déroulante'!$D$38,'Données produit'!A10='Liste déroulante'!$D$39,'Données produit'!A10='Liste déroulante'!$D$15,'Données produit'!A10='Liste déroulante'!$D$17,'Données produit'!A10='Liste déroulante'!$D$37,'Données produit'!A10='Liste déroulante'!$D$41),3,IF('Données produit'!A10="/",1,0))))</f>
        <v>0</v>
      </c>
      <c r="C10" s="42"/>
      <c r="D10" s="44">
        <f>IF(OR('Données produit'!C10='Liste déroulante'!$E$5,C10='Liste déroulante'!$E$6,'Données produit'!C10='Liste déroulante'!$E$7),4,IF('Données produit'!C10='Liste déroulante'!$E$8,3,IF('Données produit'!C10='Liste déroulante'!$E$9,2,IF(C10="/",1,0))))</f>
        <v>0</v>
      </c>
      <c r="I10" s="49"/>
      <c r="J10" s="52"/>
      <c r="K10" s="52"/>
      <c r="L10" s="52"/>
      <c r="M10" s="56"/>
      <c r="N10" s="49"/>
      <c r="O10" s="45">
        <f>IF(OR(I10='Liste déroulante'!$F$5,I10='Liste déroulante'!$F$6,I10='Liste déroulante'!$F$7,J10='Liste déroulante'!$G$5,J10='Liste déroulante'!$G$6,K10='Liste déroulante'!$H$5,K10='Liste déroulante'!$H$6,L10='Liste déroulante'!$I$5,L10='Liste déroulante'!$I$6,M10='Liste déroulante'!$J$5,N10='Liste déroulante'!$K$5),'Liste déroulante'!$A$7,IF(OR(I10='Liste déroulante'!$F$8,J10='Liste déroulante'!$G$7,'Données produit'!K10='Liste déroulante'!$H$7),'Liste déroulante'!$A$8,0))</f>
        <v>0</v>
      </c>
      <c r="P10" s="49"/>
      <c r="Q10" s="49"/>
      <c r="R10" s="49"/>
      <c r="S10" s="45">
        <f>IF(OR(P10='Liste déroulante'!$L$5,P10='Liste déroulante'!$L$6,P10='Liste déroulante'!$L$7,Q10='Liste déroulante'!$M$5,R10='Liste déroulante'!$N$5),'Liste déroulante'!$A$7,IF(P10='Liste déroulante'!$L$8,'Liste déroulante'!$A$8,0))</f>
        <v>0</v>
      </c>
      <c r="T10" s="51"/>
      <c r="U10" s="52"/>
      <c r="V10" s="49"/>
      <c r="W10" s="49"/>
      <c r="X10" s="45">
        <f>IF(OR(T10='Liste déroulante'!$O$5,T10='Liste déroulante'!$O$6,T10='Liste déroulante'!$O$7,T10='Liste déroulante'!$O$9,T10='Liste déroulante'!$O$10,T10='Liste déroulante'!$O$11,T10='Liste déroulante'!$O$12,U10='Liste déroulante'!$P$5,U10='Liste déroulante'!$P$6,V10='Liste déroulante'!$Q$5,W10='Liste déroulante'!$R$5),'Liste déroulante'!$A$7,IF(OR(T10='Liste déroulante'!$O$8,'Données produit'!T10='Liste déroulante'!$O$13),'Liste déroulante'!$A$8,0))</f>
        <v>0</v>
      </c>
      <c r="Y10" s="49"/>
      <c r="Z10" s="49"/>
      <c r="AA10" s="49"/>
      <c r="AB10" s="49"/>
      <c r="AC10" s="49"/>
      <c r="AD10" s="49"/>
      <c r="AE10" s="49"/>
      <c r="AF10" s="49"/>
      <c r="AG10" s="49"/>
      <c r="AH10" s="45">
        <f>IF(OR(Y10='Liste déroulante'!$S$5,Y10='Liste déroulante'!$S$7,Z10='Liste déroulante'!$T$5,AA10='Liste déroulante'!$U$5,'Données produit'!AD10='Liste déroulante'!$X$5,AG10='Liste déroulante'!$AA$5),"Catégorie E",IF(OR(Y10='Liste déroulante'!$S$6,Y10='Liste déroulante'!$S$8),"Catégorie D",IF(OR(AA10='Liste déroulante'!$U$6,AA10='Liste déroulante'!$U$7,'Données produit'!AB10='Liste déroulante'!$V$5,'Données produit'!AB10='Liste déroulante'!$V$6,'Données produit'!AC10='Liste déroulante'!$W$5,'Données produit'!AC10='Liste déroulante'!$W$6,'Données produit'!AC10='Liste déroulante'!$W$7,'Données produit'!AC10='Liste déroulante'!$W$8,AD10='Liste déroulante'!$X$6,AE10='Liste déroulante'!$Y$5,AF10='Liste déroulante'!$Z$5),1,0)))</f>
        <v>0</v>
      </c>
      <c r="AI10" s="49"/>
      <c r="AJ10" s="49"/>
      <c r="AK10" s="49"/>
      <c r="AL10" s="49"/>
      <c r="AM10" s="45">
        <f>IF((OR(AI10='Liste déroulante'!$AC$5,AI10='Liste déroulante'!$AC$6,AI10='Liste déroulante'!$AC$7,AJ10='Liste déroulante'!$AD$5,AK10='Liste déroulante'!$AE$5,AL10='Liste déroulante'!$AG$5)),'Liste déroulante'!$A$7,0)</f>
        <v>0</v>
      </c>
      <c r="AN10" s="49"/>
      <c r="AO10" s="49"/>
      <c r="AP10" s="49"/>
      <c r="AQ10" s="45">
        <f>IF(OR(AN10='Liste déroulante'!$AH$5,'Données produit'!AN10='Liste déroulante'!$AH$6,'Données produit'!AN10='Liste déroulante'!$AH$7,'Données produit'!AO10='Liste déroulante'!$AI$5,'Données produit'!AP10='Liste déroulante'!$AJ$5),'Liste déroulante'!$A$8,0)</f>
        <v>0</v>
      </c>
      <c r="AR10" s="49"/>
      <c r="AS10" s="45">
        <f>IF(AR10='Liste déroulante'!$AK$5,4,0)</f>
        <v>0</v>
      </c>
      <c r="AT10" s="53"/>
      <c r="AU10" s="71">
        <f>IF(AT10='Liste déroulante'!$AL$5,3,IF(AT10='Liste déroulante'!$AL$6,3,IF(AT10='Liste déroulante'!$AL$7,2,IF(AT10='Liste déroulante'!$AL$8,1,0))))</f>
        <v>0</v>
      </c>
      <c r="AV10" s="53"/>
      <c r="AW10" s="71">
        <f>IF(AV10='Liste déroulante'!$AM$5,3,IF(AV10='Liste déroulante'!$AM$6,3,IF(AV10='Liste déroulante'!$AM$7,2,IF(AV10='Liste déroulante'!$AM$8,1,0))))</f>
        <v>0</v>
      </c>
      <c r="AX10" s="53"/>
      <c r="AY10" s="72">
        <f>IF(AX10='Liste déroulante'!$AN$5,3,IF(AX10='Liste déroulante'!$AN$6,3,IF(AX10='Liste déroulante'!$AN$7,2,IF(AX10='Liste déroulante'!$AN$8,1,0))))</f>
        <v>0</v>
      </c>
      <c r="AZ10" s="59"/>
      <c r="BA10" s="72">
        <f>IF(OR(AZ10='Liste déroulante'!$AO$5,'Données produit'!AZ10='Liste déroulante'!$AO$6,'Données produit'!AZ10='Liste déroulante'!$AO$7),3,IF('Données produit'!AZ10='Liste déroulante'!$AO$8,2,0))</f>
        <v>0</v>
      </c>
      <c r="BB10" s="53"/>
      <c r="BC10" s="72">
        <f>IF(BB10='Liste déroulante'!$AP$5,3,IF('Données produit'!BB10='Liste déroulante'!$AP$6,2,0))</f>
        <v>0</v>
      </c>
      <c r="BD10" s="53"/>
      <c r="BE10" s="72">
        <f>IF(OR(BD10='Liste déroulante'!$AQ$5,BD10='Liste déroulante'!$AQ$9,BD10='Liste déroulante'!$AQ$10),4,IF(OR(BD10='Liste déroulante'!$AQ$6,BD10='Liste déroulante'!$AQ$11,BD10='Liste déroulante'!$AQ$12),3,IF(OR(BD10='Liste déroulante'!$AQ$7,BD10='Liste déroulante'!$AQ$8,BD10='Liste déroulante'!$AQ$11,BD10='Liste déroulante'!$AQ$12),2,0)))</f>
        <v>0</v>
      </c>
      <c r="BF10" s="53"/>
      <c r="BG10" s="72">
        <f>IF(BF10='Liste déroulante'!$AR$5,4,IF('Données produit'!BF10='Liste déroulante'!$AR$6,3,0))</f>
        <v>0</v>
      </c>
      <c r="BH10" s="59"/>
      <c r="BI10" s="72">
        <f>IF(BH10='Liste déroulante'!$AS$5,3,0)</f>
        <v>0</v>
      </c>
      <c r="BJ10" s="53"/>
      <c r="BK10" s="72">
        <f>IF(BJ10='Liste déroulante'!$AT$5,4,0)</f>
        <v>0</v>
      </c>
      <c r="BL10" s="53"/>
      <c r="BM10" s="72">
        <f>IF(BL10='Liste déroulante'!$AU$5,4,IF('Données produit'!BL10='Liste déroulante'!$AU$6,3,IF(OR('Données produit'!BL10='Liste déroulante'!$AU$7,'Données produit'!BL10='Liste déroulante'!$AU$8),2,0)))</f>
        <v>0</v>
      </c>
      <c r="BN10" s="49"/>
      <c r="BO10" s="49"/>
      <c r="BP10" s="49"/>
      <c r="BQ10" s="49"/>
      <c r="BR10" s="49"/>
      <c r="BS10" s="49"/>
      <c r="BT10" s="45">
        <f>IF(OR(BN10='Liste déroulante'!$AV$5,BN10='Liste déroulante'!$AV$6,BO10='Liste déroulante'!$AW$5,'Données produit'!BP10='Liste déroulante'!$AX$5,BQ10='Liste déroulante'!$AY$5),"Catégorie E",IF(OR(BR10='Liste déroulante'!$AZ$5,BS10='Liste déroulante'!$BA$5),1,0))</f>
        <v>0</v>
      </c>
      <c r="BU10" s="49"/>
      <c r="BV10" s="49"/>
      <c r="BW10" s="75"/>
      <c r="BX10" s="44">
        <f>IF(OR(BU10='Liste déroulante'!$BB$5,'Données produit'!BU10='Liste déroulante'!$BB$6),"Catégorie E",IF(BV10='Liste déroulante'!$BD$5,4,IF(BW10='Liste déroulante'!$BE$5,1,0)))</f>
        <v>0</v>
      </c>
      <c r="BY10" s="49"/>
      <c r="BZ10" s="49"/>
      <c r="CA10" s="45">
        <f>IF(BY10='Liste déroulante'!$BF$5,"Catégorie E",IF(BZ10='Liste déroulante'!$BG$5,1,0))</f>
        <v>0</v>
      </c>
      <c r="CB10" s="43"/>
      <c r="CC10" s="45">
        <f>IF(CB10='Liste déroulante'!$BH$5,"Catégorie E",0)</f>
        <v>0</v>
      </c>
      <c r="CD10" s="45">
        <f t="shared" si="0"/>
        <v>0</v>
      </c>
      <c r="CE10" s="45">
        <f t="shared" si="1"/>
        <v>0</v>
      </c>
      <c r="CF10" s="45">
        <f t="shared" si="2"/>
        <v>0</v>
      </c>
      <c r="CG10" s="45">
        <f t="shared" si="3"/>
        <v>0</v>
      </c>
      <c r="CH10" s="45">
        <f t="shared" si="4"/>
        <v>0</v>
      </c>
      <c r="CI10" s="45">
        <f t="shared" si="5"/>
        <v>0</v>
      </c>
      <c r="CJ10" s="45">
        <f t="shared" si="6"/>
        <v>0</v>
      </c>
      <c r="CK10" s="44">
        <f t="shared" si="7"/>
        <v>0</v>
      </c>
      <c r="CL10" s="44">
        <f>LARGE('Données produit'!O10:BI10,1)</f>
        <v>0</v>
      </c>
      <c r="CM10" s="44">
        <f t="shared" si="8"/>
        <v>0</v>
      </c>
      <c r="CN10" s="44">
        <f>LARGE('Données produit'!BJ10:CK10,1)</f>
        <v>0</v>
      </c>
      <c r="CO10" s="44">
        <f t="shared" si="9"/>
        <v>0</v>
      </c>
      <c r="CQ10" s="93" t="s">
        <v>244</v>
      </c>
      <c r="CR10" s="53"/>
    </row>
    <row r="11" spans="1:96" x14ac:dyDescent="0.35">
      <c r="A11" s="42"/>
      <c r="B11" s="44">
        <f>IF(OR('Données produit'!A11='Liste déroulante'!$D$20,'Données produit'!A11='Liste déroulante'!$D$22,'Données produit'!A11='Liste déroulante'!$D$23,'Données produit'!A11='Liste déroulante'!$D$25,'Données produit'!A11='Liste déroulante'!$D$26,'Données produit'!A11='Liste déroulante'!$D$27,'Données produit'!A11='Liste déroulante'!$D$28,'Données produit'!A11='Liste déroulante'!$D$29,'Données produit'!A11='Liste déroulante'!$D$30,'Données produit'!A11='Liste déroulante'!$D$5,'Données produit'!A11='Liste déroulante'!$D$6,'Données produit'!A11='Liste déroulante'!$D$8,'Données produit'!A11='Liste déroulante'!$D$9,'Données produit'!A11='Liste déroulante'!$D$11,'Données produit'!A11='Liste déroulante'!$D$12,'Données produit'!A11='Liste déroulante'!$D$18,'Données produit'!A11='Liste déroulante'!$D$35),5,IF(OR('Données produit'!A11='Liste déroulante'!$D$14,'Données produit'!A11='Liste déroulante'!$D$16,'Données produit'!A11='Liste déroulante'!$D$19,'Données produit'!A11='Liste déroulante'!$D$21,'Données produit'!A11='Liste déroulante'!$D$24,'Données produit'!A11='Liste déroulante'!$D$31,'Données produit'!A11='Liste déroulante'!$D$32,'Données produit'!A11='Liste déroulante'!$D$33,'Données produit'!A11='Liste déroulante'!$D$34,'Données produit'!A11='Liste déroulante'!$D$36,'Données produit'!A11='Liste déroulante'!$D$40,'Données produit'!A11='Liste déroulante'!$D$42),4,IF(OR('Données produit'!A11='Liste déroulante'!$D$7,'Données produit'!A11='Liste déroulante'!$D$10,'Données produit'!A11='Liste déroulante'!$D$13,'Données produit'!A11='Liste déroulante'!$D$38,'Données produit'!A11='Liste déroulante'!$D$39,'Données produit'!A11='Liste déroulante'!$D$15,'Données produit'!A11='Liste déroulante'!$D$17,'Données produit'!A11='Liste déroulante'!$D$37,'Données produit'!A11='Liste déroulante'!$D$41),3,IF('Données produit'!A11="/",1,0))))</f>
        <v>0</v>
      </c>
      <c r="C11" s="42"/>
      <c r="D11" s="44">
        <f>IF(OR('Données produit'!C11='Liste déroulante'!$E$5,C11='Liste déroulante'!$E$6,'Données produit'!C11='Liste déroulante'!$E$7),4,IF('Données produit'!C11='Liste déroulante'!$E$8,3,IF('Données produit'!C11='Liste déroulante'!$E$9,2,IF(C11="/",1,0))))</f>
        <v>0</v>
      </c>
      <c r="I11" s="49"/>
      <c r="J11" s="52"/>
      <c r="K11" s="52"/>
      <c r="L11" s="52"/>
      <c r="M11" s="56"/>
      <c r="N11" s="49"/>
      <c r="O11" s="45">
        <f>IF(OR(I11='Liste déroulante'!$F$5,I11='Liste déroulante'!$F$6,I11='Liste déroulante'!$F$7,J11='Liste déroulante'!$G$5,J11='Liste déroulante'!$G$6,K11='Liste déroulante'!$H$5,K11='Liste déroulante'!$H$6,L11='Liste déroulante'!$I$5,L11='Liste déroulante'!$I$6,M11='Liste déroulante'!$J$5,N11='Liste déroulante'!$K$5),'Liste déroulante'!$A$7,IF(OR(I11='Liste déroulante'!$F$8,J11='Liste déroulante'!$G$7,'Données produit'!K11='Liste déroulante'!$H$7),'Liste déroulante'!$A$8,0))</f>
        <v>0</v>
      </c>
      <c r="P11" s="49"/>
      <c r="Q11" s="49"/>
      <c r="R11" s="49"/>
      <c r="S11" s="45">
        <f>IF(OR(P11='Liste déroulante'!$L$5,P11='Liste déroulante'!$L$6,P11='Liste déroulante'!$L$7,Q11='Liste déroulante'!$M$5,R11='Liste déroulante'!$N$5),'Liste déroulante'!$A$7,IF(P11='Liste déroulante'!$L$8,'Liste déroulante'!$A$8,0))</f>
        <v>0</v>
      </c>
      <c r="T11" s="51"/>
      <c r="U11" s="52"/>
      <c r="V11" s="49"/>
      <c r="W11" s="49"/>
      <c r="X11" s="45">
        <f>IF(OR(T11='Liste déroulante'!$O$5,T11='Liste déroulante'!$O$6,T11='Liste déroulante'!$O$7,T11='Liste déroulante'!$O$9,T11='Liste déroulante'!$O$10,T11='Liste déroulante'!$O$11,T11='Liste déroulante'!$O$12,U11='Liste déroulante'!$P$5,U11='Liste déroulante'!$P$6,V11='Liste déroulante'!$Q$5,W11='Liste déroulante'!$R$5),'Liste déroulante'!$A$7,IF(OR(T11='Liste déroulante'!$O$8,'Données produit'!T11='Liste déroulante'!$O$13),'Liste déroulante'!$A$8,0))</f>
        <v>0</v>
      </c>
      <c r="Y11" s="49"/>
      <c r="Z11" s="49"/>
      <c r="AA11" s="49"/>
      <c r="AB11" s="49"/>
      <c r="AC11" s="49"/>
      <c r="AD11" s="49"/>
      <c r="AE11" s="49"/>
      <c r="AF11" s="49"/>
      <c r="AG11" s="49"/>
      <c r="AH11" s="45">
        <f>IF(OR(Y11='Liste déroulante'!$S$5,Y11='Liste déroulante'!$S$7,Z11='Liste déroulante'!$T$5,AA11='Liste déroulante'!$U$5,'Données produit'!AD11='Liste déroulante'!$X$5,AG11='Liste déroulante'!$AA$5),"Catégorie E",IF(OR(Y11='Liste déroulante'!$S$6,Y11='Liste déroulante'!$S$8),"Catégorie D",IF(OR(AA11='Liste déroulante'!$U$6,AA11='Liste déroulante'!$U$7,'Données produit'!AB11='Liste déroulante'!$V$5,'Données produit'!AB11='Liste déroulante'!$V$6,'Données produit'!AC11='Liste déroulante'!$W$5,'Données produit'!AC11='Liste déroulante'!$W$6,'Données produit'!AC11='Liste déroulante'!$W$7,'Données produit'!AC11='Liste déroulante'!$W$8,AD11='Liste déroulante'!$X$6,AE11='Liste déroulante'!$Y$5,AF11='Liste déroulante'!$Z$5),1,0)))</f>
        <v>0</v>
      </c>
      <c r="AI11" s="49"/>
      <c r="AJ11" s="49"/>
      <c r="AK11" s="49"/>
      <c r="AL11" s="49"/>
      <c r="AM11" s="45">
        <f>IF((OR(AI11='Liste déroulante'!$AC$5,AI11='Liste déroulante'!$AC$6,AI11='Liste déroulante'!$AC$7,AJ11='Liste déroulante'!$AD$5,AK11='Liste déroulante'!$AE$5,AL11='Liste déroulante'!$AG$5)),'Liste déroulante'!$A$7,0)</f>
        <v>0</v>
      </c>
      <c r="AN11" s="49"/>
      <c r="AO11" s="49"/>
      <c r="AP11" s="49"/>
      <c r="AQ11" s="45">
        <f>IF(OR(AN11='Liste déroulante'!$AH$5,'Données produit'!AN11='Liste déroulante'!$AH$6,'Données produit'!AN11='Liste déroulante'!$AH$7,'Données produit'!AO11='Liste déroulante'!$AI$5,'Données produit'!AP11='Liste déroulante'!$AJ$5),'Liste déroulante'!$A$8,0)</f>
        <v>0</v>
      </c>
      <c r="AR11" s="49"/>
      <c r="AS11" s="45">
        <f>IF(AR11='Liste déroulante'!$AK$5,4,0)</f>
        <v>0</v>
      </c>
      <c r="AT11" s="53"/>
      <c r="AU11" s="71">
        <f>IF(AT11='Liste déroulante'!$AL$5,3,IF(AT11='Liste déroulante'!$AL$6,3,IF(AT11='Liste déroulante'!$AL$7,2,IF(AT11='Liste déroulante'!$AL$8,1,0))))</f>
        <v>0</v>
      </c>
      <c r="AV11" s="53"/>
      <c r="AW11" s="71">
        <f>IF(AV11='Liste déroulante'!$AM$5,3,IF(AV11='Liste déroulante'!$AM$6,3,IF(AV11='Liste déroulante'!$AM$7,2,IF(AV11='Liste déroulante'!$AM$8,1,0))))</f>
        <v>0</v>
      </c>
      <c r="AX11" s="53"/>
      <c r="AY11" s="72">
        <f>IF(AX11='Liste déroulante'!$AN$5,3,IF(AX11='Liste déroulante'!$AN$6,3,IF(AX11='Liste déroulante'!$AN$7,2,IF(AX11='Liste déroulante'!$AN$8,1,0))))</f>
        <v>0</v>
      </c>
      <c r="AZ11" s="59"/>
      <c r="BA11" s="72">
        <f>IF(OR(AZ11='Liste déroulante'!$AO$5,'Données produit'!AZ11='Liste déroulante'!$AO$6,'Données produit'!AZ11='Liste déroulante'!$AO$7),3,IF('Données produit'!AZ11='Liste déroulante'!$AO$8,2,0))</f>
        <v>0</v>
      </c>
      <c r="BB11" s="53"/>
      <c r="BC11" s="72">
        <f>IF(BB11='Liste déroulante'!$AP$5,3,IF('Données produit'!BB11='Liste déroulante'!$AP$6,2,0))</f>
        <v>0</v>
      </c>
      <c r="BD11" s="53"/>
      <c r="BE11" s="72">
        <f>IF(OR(BD11='Liste déroulante'!$AQ$5,BD11='Liste déroulante'!$AQ$9,BD11='Liste déroulante'!$AQ$10),4,IF(OR(BD11='Liste déroulante'!$AQ$6,BD11='Liste déroulante'!$AQ$11,BD11='Liste déroulante'!$AQ$12),3,IF(OR(BD11='Liste déroulante'!$AQ$7,BD11='Liste déroulante'!$AQ$8,BD11='Liste déroulante'!$AQ$11,BD11='Liste déroulante'!$AQ$12),2,0)))</f>
        <v>0</v>
      </c>
      <c r="BF11" s="53"/>
      <c r="BG11" s="72">
        <f>IF(BF11='Liste déroulante'!$AR$5,4,IF('Données produit'!BF11='Liste déroulante'!$AR$6,3,0))</f>
        <v>0</v>
      </c>
      <c r="BH11" s="59"/>
      <c r="BI11" s="72">
        <f>IF(BH11='Liste déroulante'!$AS$5,3,0)</f>
        <v>0</v>
      </c>
      <c r="BJ11" s="53"/>
      <c r="BK11" s="72">
        <f>IF(BJ11='Liste déroulante'!$AT$5,4,0)</f>
        <v>0</v>
      </c>
      <c r="BL11" s="53"/>
      <c r="BM11" s="72">
        <f>IF(BL11='Liste déroulante'!$AU$5,4,IF('Données produit'!BL11='Liste déroulante'!$AU$6,3,IF(OR('Données produit'!BL11='Liste déroulante'!$AU$7,'Données produit'!BL11='Liste déroulante'!$AU$8),2,0)))</f>
        <v>0</v>
      </c>
      <c r="BN11" s="49"/>
      <c r="BO11" s="49"/>
      <c r="BP11" s="49"/>
      <c r="BQ11" s="49"/>
      <c r="BR11" s="49"/>
      <c r="BS11" s="49"/>
      <c r="BT11" s="45">
        <f>IF(OR(BN11='Liste déroulante'!$AV$5,BN11='Liste déroulante'!$AV$6,BO11='Liste déroulante'!$AW$5,'Données produit'!BP11='Liste déroulante'!$AX$5,BQ11='Liste déroulante'!$AY$5),"Catégorie E",IF(OR(BR11='Liste déroulante'!$AZ$5,BS11='Liste déroulante'!$BA$5),1,0))</f>
        <v>0</v>
      </c>
      <c r="BU11" s="49"/>
      <c r="BV11" s="49"/>
      <c r="BW11" s="75"/>
      <c r="BX11" s="44">
        <f>IF(OR(BU11='Liste déroulante'!$BB$5,'Données produit'!BU11='Liste déroulante'!$BB$6),"Catégorie E",IF(BV11='Liste déroulante'!$BD$5,4,IF(BW11='Liste déroulante'!$BE$5,1,0)))</f>
        <v>0</v>
      </c>
      <c r="BY11" s="49"/>
      <c r="BZ11" s="49"/>
      <c r="CA11" s="45">
        <f>IF(BY11='Liste déroulante'!$BF$5,"Catégorie E",IF(BZ11='Liste déroulante'!$BG$5,1,0))</f>
        <v>0</v>
      </c>
      <c r="CB11" s="43"/>
      <c r="CC11" s="45">
        <f>IF(CB11='Liste déroulante'!$BH$5,"Catégorie E",0)</f>
        <v>0</v>
      </c>
      <c r="CD11" s="45">
        <f t="shared" si="0"/>
        <v>0</v>
      </c>
      <c r="CE11" s="45">
        <f t="shared" si="1"/>
        <v>0</v>
      </c>
      <c r="CF11" s="45">
        <f t="shared" si="2"/>
        <v>0</v>
      </c>
      <c r="CG11" s="45">
        <f t="shared" si="3"/>
        <v>0</v>
      </c>
      <c r="CH11" s="45">
        <f t="shared" si="4"/>
        <v>0</v>
      </c>
      <c r="CI11" s="45">
        <f t="shared" si="5"/>
        <v>0</v>
      </c>
      <c r="CJ11" s="45">
        <f t="shared" si="6"/>
        <v>0</v>
      </c>
      <c r="CK11" s="44">
        <f t="shared" si="7"/>
        <v>0</v>
      </c>
      <c r="CL11" s="44">
        <f>LARGE('Données produit'!O11:BI11,1)</f>
        <v>0</v>
      </c>
      <c r="CM11" s="44">
        <f t="shared" si="8"/>
        <v>0</v>
      </c>
      <c r="CN11" s="44">
        <f>LARGE('Données produit'!BJ11:CK11,1)</f>
        <v>0</v>
      </c>
      <c r="CO11" s="44">
        <f t="shared" si="9"/>
        <v>0</v>
      </c>
      <c r="CQ11" s="93" t="s">
        <v>245</v>
      </c>
      <c r="CR11" s="53"/>
    </row>
    <row r="12" spans="1:96" x14ac:dyDescent="0.35">
      <c r="A12" s="42"/>
      <c r="B12" s="44">
        <f>IF(OR('Données produit'!A12='Liste déroulante'!$D$20,'Données produit'!A12='Liste déroulante'!$D$22,'Données produit'!A12='Liste déroulante'!$D$23,'Données produit'!A12='Liste déroulante'!$D$25,'Données produit'!A12='Liste déroulante'!$D$26,'Données produit'!A12='Liste déroulante'!$D$27,'Données produit'!A12='Liste déroulante'!$D$28,'Données produit'!A12='Liste déroulante'!$D$29,'Données produit'!A12='Liste déroulante'!$D$30,'Données produit'!A12='Liste déroulante'!$D$5,'Données produit'!A12='Liste déroulante'!$D$6,'Données produit'!A12='Liste déroulante'!$D$8,'Données produit'!A12='Liste déroulante'!$D$9,'Données produit'!A12='Liste déroulante'!$D$11,'Données produit'!A12='Liste déroulante'!$D$12,'Données produit'!A12='Liste déroulante'!$D$18,'Données produit'!A12='Liste déroulante'!$D$35),5,IF(OR('Données produit'!A12='Liste déroulante'!$D$14,'Données produit'!A12='Liste déroulante'!$D$16,'Données produit'!A12='Liste déroulante'!$D$19,'Données produit'!A12='Liste déroulante'!$D$21,'Données produit'!A12='Liste déroulante'!$D$24,'Données produit'!A12='Liste déroulante'!$D$31,'Données produit'!A12='Liste déroulante'!$D$32,'Données produit'!A12='Liste déroulante'!$D$33,'Données produit'!A12='Liste déroulante'!$D$34,'Données produit'!A12='Liste déroulante'!$D$36,'Données produit'!A12='Liste déroulante'!$D$40,'Données produit'!A12='Liste déroulante'!$D$42),4,IF(OR('Données produit'!A12='Liste déroulante'!$D$7,'Données produit'!A12='Liste déroulante'!$D$10,'Données produit'!A12='Liste déroulante'!$D$13,'Données produit'!A12='Liste déroulante'!$D$38,'Données produit'!A12='Liste déroulante'!$D$39,'Données produit'!A12='Liste déroulante'!$D$15,'Données produit'!A12='Liste déroulante'!$D$17,'Données produit'!A12='Liste déroulante'!$D$37,'Données produit'!A12='Liste déroulante'!$D$41),3,IF('Données produit'!A12="/",1,0))))</f>
        <v>0</v>
      </c>
      <c r="C12" s="42"/>
      <c r="D12" s="44">
        <f>IF(OR('Données produit'!C12='Liste déroulante'!$E$5,C12='Liste déroulante'!$E$6,'Données produit'!C12='Liste déroulante'!$E$7),4,IF('Données produit'!C12='Liste déroulante'!$E$8,3,IF('Données produit'!C12='Liste déroulante'!$E$9,2,IF(C12="/",1,0))))</f>
        <v>0</v>
      </c>
      <c r="I12" s="49"/>
      <c r="J12" s="52"/>
      <c r="K12" s="52"/>
      <c r="L12" s="52"/>
      <c r="M12" s="56"/>
      <c r="N12" s="49"/>
      <c r="O12" s="45">
        <f>IF(OR(I12='Liste déroulante'!$F$5,I12='Liste déroulante'!$F$6,I12='Liste déroulante'!$F$7,J12='Liste déroulante'!$G$5,J12='Liste déroulante'!$G$6,K12='Liste déroulante'!$H$5,K12='Liste déroulante'!$H$6,L12='Liste déroulante'!$I$5,L12='Liste déroulante'!$I$6,M12='Liste déroulante'!$J$5,N12='Liste déroulante'!$K$5),'Liste déroulante'!$A$7,IF(OR(I12='Liste déroulante'!$F$8,J12='Liste déroulante'!$G$7,'Données produit'!K12='Liste déroulante'!$H$7),'Liste déroulante'!$A$8,0))</f>
        <v>0</v>
      </c>
      <c r="P12" s="49"/>
      <c r="Q12" s="49"/>
      <c r="R12" s="49"/>
      <c r="S12" s="45">
        <f>IF(OR(P12='Liste déroulante'!$L$5,P12='Liste déroulante'!$L$6,P12='Liste déroulante'!$L$7,Q12='Liste déroulante'!$M$5,R12='Liste déroulante'!$N$5),'Liste déroulante'!$A$7,IF(P12='Liste déroulante'!$L$8,'Liste déroulante'!$A$8,0))</f>
        <v>0</v>
      </c>
      <c r="T12" s="51"/>
      <c r="U12" s="52"/>
      <c r="V12" s="49"/>
      <c r="W12" s="49"/>
      <c r="X12" s="45">
        <f>IF(OR(T12='Liste déroulante'!$O$5,T12='Liste déroulante'!$O$6,T12='Liste déroulante'!$O$7,T12='Liste déroulante'!$O$9,T12='Liste déroulante'!$O$10,T12='Liste déroulante'!$O$11,T12='Liste déroulante'!$O$12,U12='Liste déroulante'!$P$5,U12='Liste déroulante'!$P$6,V12='Liste déroulante'!$Q$5,W12='Liste déroulante'!$R$5),'Liste déroulante'!$A$7,IF(OR(T12='Liste déroulante'!$O$8,'Données produit'!T12='Liste déroulante'!$O$13),'Liste déroulante'!$A$8,0))</f>
        <v>0</v>
      </c>
      <c r="Y12" s="49"/>
      <c r="Z12" s="49"/>
      <c r="AA12" s="49"/>
      <c r="AB12" s="49"/>
      <c r="AC12" s="49"/>
      <c r="AD12" s="49"/>
      <c r="AE12" s="49"/>
      <c r="AF12" s="49"/>
      <c r="AG12" s="49"/>
      <c r="AH12" s="45">
        <f>IF(OR(Y12='Liste déroulante'!$S$5,Y12='Liste déroulante'!$S$7,Z12='Liste déroulante'!$T$5,AA12='Liste déroulante'!$U$5,'Données produit'!AD12='Liste déroulante'!$X$5,AG12='Liste déroulante'!$AA$5),"Catégorie E",IF(OR(Y12='Liste déroulante'!$S$6,Y12='Liste déroulante'!$S$8),"Catégorie D",IF(OR(AA12='Liste déroulante'!$U$6,AA12='Liste déroulante'!$U$7,'Données produit'!AB12='Liste déroulante'!$V$5,'Données produit'!AB12='Liste déroulante'!$V$6,'Données produit'!AC12='Liste déroulante'!$W$5,'Données produit'!AC12='Liste déroulante'!$W$6,'Données produit'!AC12='Liste déroulante'!$W$7,'Données produit'!AC12='Liste déroulante'!$W$8,AD12='Liste déroulante'!$X$6,AE12='Liste déroulante'!$Y$5,AF12='Liste déroulante'!$Z$5),1,0)))</f>
        <v>0</v>
      </c>
      <c r="AI12" s="49"/>
      <c r="AJ12" s="49"/>
      <c r="AK12" s="49"/>
      <c r="AL12" s="49"/>
      <c r="AM12" s="45">
        <f>IF((OR(AI12='Liste déroulante'!$AC$5,AI12='Liste déroulante'!$AC$6,AI12='Liste déroulante'!$AC$7,AJ12='Liste déroulante'!$AD$5,AK12='Liste déroulante'!$AE$5,AL12='Liste déroulante'!$AG$5)),'Liste déroulante'!$A$7,0)</f>
        <v>0</v>
      </c>
      <c r="AN12" s="49"/>
      <c r="AO12" s="49"/>
      <c r="AP12" s="49"/>
      <c r="AQ12" s="45">
        <f>IF(OR(AN12='Liste déroulante'!$AH$5,'Données produit'!AN12='Liste déroulante'!$AH$6,'Données produit'!AN12='Liste déroulante'!$AH$7,'Données produit'!AO12='Liste déroulante'!$AI$5,'Données produit'!AP12='Liste déroulante'!$AJ$5),'Liste déroulante'!$A$8,0)</f>
        <v>0</v>
      </c>
      <c r="AR12" s="49"/>
      <c r="AS12" s="45">
        <f>IF(AR12='Liste déroulante'!$AK$5,4,0)</f>
        <v>0</v>
      </c>
      <c r="AT12" s="53"/>
      <c r="AU12" s="71">
        <f>IF(AT12='Liste déroulante'!$AL$5,3,IF(AT12='Liste déroulante'!$AL$6,3,IF(AT12='Liste déroulante'!$AL$7,2,IF(AT12='Liste déroulante'!$AL$8,1,0))))</f>
        <v>0</v>
      </c>
      <c r="AV12" s="53"/>
      <c r="AW12" s="71">
        <f>IF(AV12='Liste déroulante'!$AM$5,3,IF(AV12='Liste déroulante'!$AM$6,3,IF(AV12='Liste déroulante'!$AM$7,2,IF(AV12='Liste déroulante'!$AM$8,1,0))))</f>
        <v>0</v>
      </c>
      <c r="AX12" s="53"/>
      <c r="AY12" s="72">
        <f>IF(AX12='Liste déroulante'!$AN$5,3,IF(AX12='Liste déroulante'!$AN$6,3,IF(AX12='Liste déroulante'!$AN$7,2,IF(AX12='Liste déroulante'!$AN$8,1,0))))</f>
        <v>0</v>
      </c>
      <c r="AZ12" s="59"/>
      <c r="BA12" s="72">
        <f>IF(OR(AZ12='Liste déroulante'!$AO$5,'Données produit'!AZ12='Liste déroulante'!$AO$6,'Données produit'!AZ12='Liste déroulante'!$AO$7),3,IF('Données produit'!AZ12='Liste déroulante'!$AO$8,2,0))</f>
        <v>0</v>
      </c>
      <c r="BB12" s="53"/>
      <c r="BC12" s="72">
        <f>IF(BB12='Liste déroulante'!$AP$5,3,IF('Données produit'!BB12='Liste déroulante'!$AP$6,2,0))</f>
        <v>0</v>
      </c>
      <c r="BD12" s="53"/>
      <c r="BE12" s="72">
        <f>IF(OR(BD12='Liste déroulante'!$AQ$5,BD12='Liste déroulante'!$AQ$9,BD12='Liste déroulante'!$AQ$10),4,IF(OR(BD12='Liste déroulante'!$AQ$6,BD12='Liste déroulante'!$AQ$11,BD12='Liste déroulante'!$AQ$12),3,IF(OR(BD12='Liste déroulante'!$AQ$7,BD12='Liste déroulante'!$AQ$8,BD12='Liste déroulante'!$AQ$11,BD12='Liste déroulante'!$AQ$12),2,0)))</f>
        <v>0</v>
      </c>
      <c r="BF12" s="53"/>
      <c r="BG12" s="72">
        <f>IF(BF12='Liste déroulante'!$AR$5,4,IF('Données produit'!BF12='Liste déroulante'!$AR$6,3,0))</f>
        <v>0</v>
      </c>
      <c r="BH12" s="59"/>
      <c r="BI12" s="72">
        <f>IF(BH12='Liste déroulante'!$AS$5,3,0)</f>
        <v>0</v>
      </c>
      <c r="BJ12" s="53"/>
      <c r="BK12" s="72">
        <f>IF(BJ12='Liste déroulante'!$AT$5,4,0)</f>
        <v>0</v>
      </c>
      <c r="BL12" s="53"/>
      <c r="BM12" s="72">
        <f>IF(BL12='Liste déroulante'!$AU$5,4,IF('Données produit'!BL12='Liste déroulante'!$AU$6,3,IF(OR('Données produit'!BL12='Liste déroulante'!$AU$7,'Données produit'!BL12='Liste déroulante'!$AU$8),2,0)))</f>
        <v>0</v>
      </c>
      <c r="BN12" s="49"/>
      <c r="BO12" s="49"/>
      <c r="BP12" s="49"/>
      <c r="BQ12" s="49"/>
      <c r="BR12" s="49"/>
      <c r="BS12" s="49"/>
      <c r="BT12" s="45">
        <f>IF(OR(BN12='Liste déroulante'!$AV$5,BN12='Liste déroulante'!$AV$6,BO12='Liste déroulante'!$AW$5,'Données produit'!BP12='Liste déroulante'!$AX$5,BQ12='Liste déroulante'!$AY$5),"Catégorie E",IF(OR(BR12='Liste déroulante'!$AZ$5,BS12='Liste déroulante'!$BA$5),1,0))</f>
        <v>0</v>
      </c>
      <c r="BU12" s="49"/>
      <c r="BV12" s="49"/>
      <c r="BW12" s="75"/>
      <c r="BX12" s="44">
        <f>IF(OR(BU12='Liste déroulante'!$BB$5,'Données produit'!BU12='Liste déroulante'!$BB$6),"Catégorie E",IF(BV12='Liste déroulante'!$BD$5,4,IF(BW12='Liste déroulante'!$BE$5,1,0)))</f>
        <v>0</v>
      </c>
      <c r="BY12" s="49"/>
      <c r="BZ12" s="49"/>
      <c r="CA12" s="45">
        <f>IF(BY12='Liste déroulante'!$BF$5,"Catégorie E",IF(BZ12='Liste déroulante'!$BG$5,1,0))</f>
        <v>0</v>
      </c>
      <c r="CB12" s="43"/>
      <c r="CC12" s="45">
        <f>IF(CB12='Liste déroulante'!$BH$5,"Catégorie E",0)</f>
        <v>0</v>
      </c>
      <c r="CD12" s="45">
        <f t="shared" si="0"/>
        <v>0</v>
      </c>
      <c r="CE12" s="45">
        <f t="shared" si="1"/>
        <v>0</v>
      </c>
      <c r="CF12" s="45">
        <f t="shared" si="2"/>
        <v>0</v>
      </c>
      <c r="CG12" s="45">
        <f t="shared" si="3"/>
        <v>0</v>
      </c>
      <c r="CH12" s="45">
        <f t="shared" si="4"/>
        <v>0</v>
      </c>
      <c r="CI12" s="45">
        <f t="shared" si="5"/>
        <v>0</v>
      </c>
      <c r="CJ12" s="45">
        <f t="shared" si="6"/>
        <v>0</v>
      </c>
      <c r="CK12" s="44">
        <f t="shared" si="7"/>
        <v>0</v>
      </c>
      <c r="CL12" s="44">
        <f>LARGE('Données produit'!O12:BI12,1)</f>
        <v>0</v>
      </c>
      <c r="CM12" s="44">
        <f t="shared" si="8"/>
        <v>0</v>
      </c>
      <c r="CN12" s="44">
        <f>LARGE('Données produit'!BJ12:CK12,1)</f>
        <v>0</v>
      </c>
      <c r="CO12" s="44">
        <f t="shared" si="9"/>
        <v>0</v>
      </c>
      <c r="CQ12" s="93" t="s">
        <v>288</v>
      </c>
      <c r="CR12" s="53"/>
    </row>
    <row r="13" spans="1:96" x14ac:dyDescent="0.35">
      <c r="A13" s="42"/>
      <c r="B13" s="44">
        <f>IF(OR('Données produit'!A13='Liste déroulante'!$D$20,'Données produit'!A13='Liste déroulante'!$D$22,'Données produit'!A13='Liste déroulante'!$D$23,'Données produit'!A13='Liste déroulante'!$D$25,'Données produit'!A13='Liste déroulante'!$D$26,'Données produit'!A13='Liste déroulante'!$D$27,'Données produit'!A13='Liste déroulante'!$D$28,'Données produit'!A13='Liste déroulante'!$D$29,'Données produit'!A13='Liste déroulante'!$D$30,'Données produit'!A13='Liste déroulante'!$D$5,'Données produit'!A13='Liste déroulante'!$D$6,'Données produit'!A13='Liste déroulante'!$D$8,'Données produit'!A13='Liste déroulante'!$D$9,'Données produit'!A13='Liste déroulante'!$D$11,'Données produit'!A13='Liste déroulante'!$D$12,'Données produit'!A13='Liste déroulante'!$D$18,'Données produit'!A13='Liste déroulante'!$D$35),5,IF(OR('Données produit'!A13='Liste déroulante'!$D$14,'Données produit'!A13='Liste déroulante'!$D$16,'Données produit'!A13='Liste déroulante'!$D$19,'Données produit'!A13='Liste déroulante'!$D$21,'Données produit'!A13='Liste déroulante'!$D$24,'Données produit'!A13='Liste déroulante'!$D$31,'Données produit'!A13='Liste déroulante'!$D$32,'Données produit'!A13='Liste déroulante'!$D$33,'Données produit'!A13='Liste déroulante'!$D$34,'Données produit'!A13='Liste déroulante'!$D$36,'Données produit'!A13='Liste déroulante'!$D$40,'Données produit'!A13='Liste déroulante'!$D$42),4,IF(OR('Données produit'!A13='Liste déroulante'!$D$7,'Données produit'!A13='Liste déroulante'!$D$10,'Données produit'!A13='Liste déroulante'!$D$13,'Données produit'!A13='Liste déroulante'!$D$38,'Données produit'!A13='Liste déroulante'!$D$39,'Données produit'!A13='Liste déroulante'!$D$15,'Données produit'!A13='Liste déroulante'!$D$17,'Données produit'!A13='Liste déroulante'!$D$37,'Données produit'!A13='Liste déroulante'!$D$41),3,IF('Données produit'!A13="/",1,0))))</f>
        <v>0</v>
      </c>
      <c r="C13" s="42"/>
      <c r="D13" s="44">
        <f>IF(OR('Données produit'!C13='Liste déroulante'!$E$5,C13='Liste déroulante'!$E$6,'Données produit'!C13='Liste déroulante'!$E$7),4,IF('Données produit'!C13='Liste déroulante'!$E$8,3,IF('Données produit'!C13='Liste déroulante'!$E$9,2,IF(C13="/",1,0))))</f>
        <v>0</v>
      </c>
      <c r="I13" s="49"/>
      <c r="J13" s="52"/>
      <c r="K13" s="52"/>
      <c r="L13" s="52"/>
      <c r="M13" s="56"/>
      <c r="N13" s="49"/>
      <c r="O13" s="45">
        <f>IF(OR(I13='Liste déroulante'!$F$5,I13='Liste déroulante'!$F$6,I13='Liste déroulante'!$F$7,J13='Liste déroulante'!$G$5,J13='Liste déroulante'!$G$6,K13='Liste déroulante'!$H$5,K13='Liste déroulante'!$H$6,L13='Liste déroulante'!$I$5,L13='Liste déroulante'!$I$6,M13='Liste déroulante'!$J$5,N13='Liste déroulante'!$K$5),'Liste déroulante'!$A$7,IF(OR(I13='Liste déroulante'!$F$8,J13='Liste déroulante'!$G$7,'Données produit'!K13='Liste déroulante'!$H$7),'Liste déroulante'!$A$8,0))</f>
        <v>0</v>
      </c>
      <c r="P13" s="49"/>
      <c r="Q13" s="49"/>
      <c r="R13" s="49"/>
      <c r="S13" s="45">
        <f>IF(OR(P13='Liste déroulante'!$L$5,P13='Liste déroulante'!$L$6,P13='Liste déroulante'!$L$7,Q13='Liste déroulante'!$M$5,R13='Liste déroulante'!$N$5),'Liste déroulante'!$A$7,IF(P13='Liste déroulante'!$L$8,'Liste déroulante'!$A$8,0))</f>
        <v>0</v>
      </c>
      <c r="T13" s="51"/>
      <c r="U13" s="52"/>
      <c r="V13" s="49"/>
      <c r="W13" s="49"/>
      <c r="X13" s="45">
        <f>IF(OR(T13='Liste déroulante'!$O$5,T13='Liste déroulante'!$O$6,T13='Liste déroulante'!$O$7,T13='Liste déroulante'!$O$9,T13='Liste déroulante'!$O$10,T13='Liste déroulante'!$O$11,T13='Liste déroulante'!$O$12,U13='Liste déroulante'!$P$5,U13='Liste déroulante'!$P$6,V13='Liste déroulante'!$Q$5,W13='Liste déroulante'!$R$5),'Liste déroulante'!$A$7,IF(OR(T13='Liste déroulante'!$O$8,'Données produit'!T13='Liste déroulante'!$O$13),'Liste déroulante'!$A$8,0))</f>
        <v>0</v>
      </c>
      <c r="Y13" s="49"/>
      <c r="Z13" s="49"/>
      <c r="AA13" s="49"/>
      <c r="AB13" s="49"/>
      <c r="AC13" s="49"/>
      <c r="AD13" s="49"/>
      <c r="AE13" s="49"/>
      <c r="AF13" s="49"/>
      <c r="AG13" s="49"/>
      <c r="AH13" s="45">
        <f>IF(OR(Y13='Liste déroulante'!$S$5,Y13='Liste déroulante'!$S$7,Z13='Liste déroulante'!$T$5,AA13='Liste déroulante'!$U$5,'Données produit'!AD13='Liste déroulante'!$X$5,AG13='Liste déroulante'!$AA$5),"Catégorie E",IF(OR(Y13='Liste déroulante'!$S$6,Y13='Liste déroulante'!$S$8),"Catégorie D",IF(OR(AA13='Liste déroulante'!$U$6,AA13='Liste déroulante'!$U$7,'Données produit'!AB13='Liste déroulante'!$V$5,'Données produit'!AB13='Liste déroulante'!$V$6,'Données produit'!AC13='Liste déroulante'!$W$5,'Données produit'!AC13='Liste déroulante'!$W$6,'Données produit'!AC13='Liste déroulante'!$W$7,'Données produit'!AC13='Liste déroulante'!$W$8,AD13='Liste déroulante'!$X$6,AE13='Liste déroulante'!$Y$5,AF13='Liste déroulante'!$Z$5),1,0)))</f>
        <v>0</v>
      </c>
      <c r="AI13" s="49"/>
      <c r="AJ13" s="49"/>
      <c r="AK13" s="49"/>
      <c r="AL13" s="49"/>
      <c r="AM13" s="45">
        <f>IF((OR(AI13='Liste déroulante'!$AC$5,AI13='Liste déroulante'!$AC$6,AI13='Liste déroulante'!$AC$7,AJ13='Liste déroulante'!$AD$5,AK13='Liste déroulante'!$AE$5,AL13='Liste déroulante'!$AG$5)),'Liste déroulante'!$A$7,0)</f>
        <v>0</v>
      </c>
      <c r="AN13" s="49"/>
      <c r="AO13" s="49"/>
      <c r="AP13" s="49"/>
      <c r="AQ13" s="45">
        <f>IF(OR(AN13='Liste déroulante'!$AH$5,'Données produit'!AN13='Liste déroulante'!$AH$6,'Données produit'!AN13='Liste déroulante'!$AH$7,'Données produit'!AO13='Liste déroulante'!$AI$5,'Données produit'!AP13='Liste déroulante'!$AJ$5),'Liste déroulante'!$A$8,0)</f>
        <v>0</v>
      </c>
      <c r="AR13" s="49"/>
      <c r="AS13" s="45">
        <f>IF(AR13='Liste déroulante'!$AK$5,4,0)</f>
        <v>0</v>
      </c>
      <c r="AT13" s="53"/>
      <c r="AU13" s="71">
        <f>IF(AT13='Liste déroulante'!$AL$5,3,IF(AT13='Liste déroulante'!$AL$6,3,IF(AT13='Liste déroulante'!$AL$7,2,IF(AT13='Liste déroulante'!$AL$8,1,0))))</f>
        <v>0</v>
      </c>
      <c r="AV13" s="53"/>
      <c r="AW13" s="71">
        <f>IF(AV13='Liste déroulante'!$AM$5,3,IF(AV13='Liste déroulante'!$AM$6,3,IF(AV13='Liste déroulante'!$AM$7,2,IF(AV13='Liste déroulante'!$AM$8,1,0))))</f>
        <v>0</v>
      </c>
      <c r="AX13" s="53"/>
      <c r="AY13" s="72">
        <f>IF(AX13='Liste déroulante'!$AN$5,3,IF(AX13='Liste déroulante'!$AN$6,3,IF(AX13='Liste déroulante'!$AN$7,2,IF(AX13='Liste déroulante'!$AN$8,1,0))))</f>
        <v>0</v>
      </c>
      <c r="AZ13" s="59"/>
      <c r="BA13" s="72">
        <f>IF(OR(AZ13='Liste déroulante'!$AO$5,'Données produit'!AZ13='Liste déroulante'!$AO$6,'Données produit'!AZ13='Liste déroulante'!$AO$7),3,IF('Données produit'!AZ13='Liste déroulante'!$AO$8,2,0))</f>
        <v>0</v>
      </c>
      <c r="BB13" s="53"/>
      <c r="BC13" s="72">
        <f>IF(BB13='Liste déroulante'!$AP$5,3,IF('Données produit'!BB13='Liste déroulante'!$AP$6,2,0))</f>
        <v>0</v>
      </c>
      <c r="BD13" s="53"/>
      <c r="BE13" s="72">
        <f>IF(OR(BD13='Liste déroulante'!$AQ$5,BD13='Liste déroulante'!$AQ$9,BD13='Liste déroulante'!$AQ$10),4,IF(OR(BD13='Liste déroulante'!$AQ$6,BD13='Liste déroulante'!$AQ$11,BD13='Liste déroulante'!$AQ$12),3,IF(OR(BD13='Liste déroulante'!$AQ$7,BD13='Liste déroulante'!$AQ$8,BD13='Liste déroulante'!$AQ$11,BD13='Liste déroulante'!$AQ$12),2,0)))</f>
        <v>0</v>
      </c>
      <c r="BF13" s="53"/>
      <c r="BG13" s="72">
        <f>IF(BF13='Liste déroulante'!$AR$5,4,IF('Données produit'!BF13='Liste déroulante'!$AR$6,3,0))</f>
        <v>0</v>
      </c>
      <c r="BH13" s="59"/>
      <c r="BI13" s="72">
        <f>IF(BH13='Liste déroulante'!$AS$5,3,0)</f>
        <v>0</v>
      </c>
      <c r="BJ13" s="53"/>
      <c r="BK13" s="72">
        <f>IF(BJ13='Liste déroulante'!$AT$5,4,0)</f>
        <v>0</v>
      </c>
      <c r="BL13" s="53"/>
      <c r="BM13" s="72">
        <f>IF(BL13='Liste déroulante'!$AU$5,4,IF('Données produit'!BL13='Liste déroulante'!$AU$6,3,IF(OR('Données produit'!BL13='Liste déroulante'!$AU$7,'Données produit'!BL13='Liste déroulante'!$AU$8),2,0)))</f>
        <v>0</v>
      </c>
      <c r="BN13" s="49"/>
      <c r="BO13" s="49"/>
      <c r="BP13" s="49"/>
      <c r="BQ13" s="49"/>
      <c r="BR13" s="49"/>
      <c r="BS13" s="49"/>
      <c r="BT13" s="45">
        <f>IF(OR(BN13='Liste déroulante'!$AV$5,BN13='Liste déroulante'!$AV$6,BO13='Liste déroulante'!$AW$5,'Données produit'!BP13='Liste déroulante'!$AX$5,BQ13='Liste déroulante'!$AY$5),"Catégorie E",IF(OR(BR13='Liste déroulante'!$AZ$5,BS13='Liste déroulante'!$BA$5),1,0))</f>
        <v>0</v>
      </c>
      <c r="BU13" s="49"/>
      <c r="BV13" s="49"/>
      <c r="BW13" s="75"/>
      <c r="BX13" s="44">
        <f>IF(OR(BU13='Liste déroulante'!$BB$5,'Données produit'!BU13='Liste déroulante'!$BB$6),"Catégorie E",IF(BV13='Liste déroulante'!$BD$5,4,IF(BW13='Liste déroulante'!$BE$5,1,0)))</f>
        <v>0</v>
      </c>
      <c r="BY13" s="49"/>
      <c r="BZ13" s="49"/>
      <c r="CA13" s="45">
        <f>IF(BY13='Liste déroulante'!$BF$5,"Catégorie E",IF(BZ13='Liste déroulante'!$BG$5,1,0))</f>
        <v>0</v>
      </c>
      <c r="CB13" s="43"/>
      <c r="CC13" s="45">
        <f>IF(CB13='Liste déroulante'!$BH$5,"Catégorie E",0)</f>
        <v>0</v>
      </c>
      <c r="CD13" s="45">
        <f t="shared" si="0"/>
        <v>0</v>
      </c>
      <c r="CE13" s="45">
        <f t="shared" si="1"/>
        <v>0</v>
      </c>
      <c r="CF13" s="45">
        <f t="shared" si="2"/>
        <v>0</v>
      </c>
      <c r="CG13" s="45">
        <f t="shared" si="3"/>
        <v>0</v>
      </c>
      <c r="CH13" s="45">
        <f t="shared" si="4"/>
        <v>0</v>
      </c>
      <c r="CI13" s="45">
        <f t="shared" si="5"/>
        <v>0</v>
      </c>
      <c r="CJ13" s="45">
        <f t="shared" si="6"/>
        <v>0</v>
      </c>
      <c r="CK13" s="44">
        <f t="shared" si="7"/>
        <v>0</v>
      </c>
      <c r="CL13" s="44">
        <f>LARGE('Données produit'!O13:BI13,1)</f>
        <v>0</v>
      </c>
      <c r="CM13" s="44">
        <f t="shared" si="8"/>
        <v>0</v>
      </c>
      <c r="CN13" s="44">
        <f>LARGE('Données produit'!BJ13:CK13,1)</f>
        <v>0</v>
      </c>
      <c r="CO13" s="44">
        <f t="shared" si="9"/>
        <v>0</v>
      </c>
      <c r="CQ13" s="94" t="s">
        <v>213</v>
      </c>
      <c r="CR13" s="53"/>
    </row>
    <row r="14" spans="1:96" x14ac:dyDescent="0.35">
      <c r="I14" s="49"/>
      <c r="J14" s="52"/>
      <c r="K14" s="52"/>
      <c r="L14" s="52"/>
      <c r="M14" s="56"/>
      <c r="N14" s="49"/>
      <c r="O14" s="45">
        <f>IF(OR(I14='Liste déroulante'!$F$5,I14='Liste déroulante'!$F$6,I14='Liste déroulante'!$F$7,J14='Liste déroulante'!$G$5,J14='Liste déroulante'!$G$6,K14='Liste déroulante'!$H$5,K14='Liste déroulante'!$H$6,L14='Liste déroulante'!$I$5,L14='Liste déroulante'!$I$6,M14='Liste déroulante'!$J$5,N14='Liste déroulante'!$K$5),'Liste déroulante'!$A$7,IF(OR(I14='Liste déroulante'!$F$8,J14='Liste déroulante'!$G$7,'Données produit'!K14='Liste déroulante'!$H$7),'Liste déroulante'!$A$8,0))</f>
        <v>0</v>
      </c>
      <c r="P14" s="49"/>
      <c r="Q14" s="49"/>
      <c r="R14" s="49"/>
      <c r="S14" s="45">
        <f>IF(OR(P14='Liste déroulante'!$L$5,P14='Liste déroulante'!$L$6,P14='Liste déroulante'!$L$7,Q14='Liste déroulante'!$M$5,R14='Liste déroulante'!$N$5),'Liste déroulante'!$A$7,IF(P14='Liste déroulante'!$L$8,'Liste déroulante'!$A$8,0))</f>
        <v>0</v>
      </c>
      <c r="T14" s="51"/>
      <c r="U14" s="52"/>
      <c r="V14" s="49"/>
      <c r="W14" s="49"/>
      <c r="X14" s="45">
        <f>IF(OR(T14='Liste déroulante'!$O$5,T14='Liste déroulante'!$O$6,T14='Liste déroulante'!$O$7,T14='Liste déroulante'!$O$9,T14='Liste déroulante'!$O$10,T14='Liste déroulante'!$O$11,T14='Liste déroulante'!$O$12,U14='Liste déroulante'!$P$5,U14='Liste déroulante'!$P$6,V14='Liste déroulante'!$Q$5,W14='Liste déroulante'!$R$5),'Liste déroulante'!$A$7,IF(OR(T14='Liste déroulante'!$O$8,'Données produit'!T14='Liste déroulante'!$O$13),'Liste déroulante'!$A$8,0))</f>
        <v>0</v>
      </c>
      <c r="Y14" s="49"/>
      <c r="Z14" s="49"/>
      <c r="AA14" s="49"/>
      <c r="AB14" s="49"/>
      <c r="AC14" s="49"/>
      <c r="AD14" s="49"/>
      <c r="AE14" s="49"/>
      <c r="AF14" s="49"/>
      <c r="AG14" s="49"/>
      <c r="AH14" s="45">
        <f>IF(OR(Y14='Liste déroulante'!$S$5,Y14='Liste déroulante'!$S$7,Z14='Liste déroulante'!$T$5,AA14='Liste déroulante'!$U$5,'Données produit'!AD14='Liste déroulante'!$X$5,AG14='Liste déroulante'!$AA$5),"Catégorie E",IF(OR(Y14='Liste déroulante'!$S$6,Y14='Liste déroulante'!$S$8),"Catégorie D",IF(OR(AA14='Liste déroulante'!$U$6,AA14='Liste déroulante'!$U$7,'Données produit'!AB14='Liste déroulante'!$V$5,'Données produit'!AB14='Liste déroulante'!$V$6,'Données produit'!AC14='Liste déroulante'!$W$5,'Données produit'!AC14='Liste déroulante'!$W$6,'Données produit'!AC14='Liste déroulante'!$W$7,'Données produit'!AC14='Liste déroulante'!$W$8,AD14='Liste déroulante'!$X$6,AE14='Liste déroulante'!$Y$5,AF14='Liste déroulante'!$Z$5),1,0)))</f>
        <v>0</v>
      </c>
      <c r="AI14" s="49"/>
      <c r="AJ14" s="49"/>
      <c r="AK14" s="49"/>
      <c r="AL14" s="49"/>
      <c r="AM14" s="45">
        <f>IF((OR(AI14='Liste déroulante'!$AC$5,AI14='Liste déroulante'!$AC$6,AI14='Liste déroulante'!$AC$7,AJ14='Liste déroulante'!$AD$5,AK14='Liste déroulante'!$AE$5,AL14='Liste déroulante'!$AG$5)),'Liste déroulante'!$A$7,0)</f>
        <v>0</v>
      </c>
      <c r="AN14" s="49"/>
      <c r="AO14" s="49"/>
      <c r="AP14" s="49"/>
      <c r="AQ14" s="45">
        <f>IF(OR(AN14='Liste déroulante'!$AH$5,'Données produit'!AN14='Liste déroulante'!$AH$6,'Données produit'!AN14='Liste déroulante'!$AH$7,'Données produit'!AO14='Liste déroulante'!$AI$5,'Données produit'!AP14='Liste déroulante'!$AJ$5),'Liste déroulante'!$A$8,0)</f>
        <v>0</v>
      </c>
      <c r="AR14" s="49"/>
      <c r="AS14" s="45">
        <f>IF(AR14='Liste déroulante'!$AK$5,4,0)</f>
        <v>0</v>
      </c>
      <c r="AT14" s="53"/>
      <c r="AU14" s="71">
        <f>IF(AT14='Liste déroulante'!$AL$5,3,IF(AT14='Liste déroulante'!$AL$6,3,IF(AT14='Liste déroulante'!$AL$7,2,IF(AT14='Liste déroulante'!$AL$8,1,0))))</f>
        <v>0</v>
      </c>
      <c r="AV14" s="53"/>
      <c r="AW14" s="71">
        <f>IF(AV14='Liste déroulante'!$AM$5,3,IF(AV14='Liste déroulante'!$AM$6,3,IF(AV14='Liste déroulante'!$AM$7,2,IF(AV14='Liste déroulante'!$AM$8,1,0))))</f>
        <v>0</v>
      </c>
      <c r="AX14" s="53"/>
      <c r="AY14" s="72">
        <f>IF(AX14='Liste déroulante'!$AN$5,3,IF(AX14='Liste déroulante'!$AN$6,3,IF(AX14='Liste déroulante'!$AN$7,2,IF(AX14='Liste déroulante'!$AN$8,1,0))))</f>
        <v>0</v>
      </c>
      <c r="AZ14" s="59"/>
      <c r="BA14" s="72">
        <f>IF(OR(AZ14='Liste déroulante'!$AO$5,'Données produit'!AZ14='Liste déroulante'!$AO$6,'Données produit'!AZ14='Liste déroulante'!$AO$7),3,IF('Données produit'!AZ14='Liste déroulante'!$AO$8,2,0))</f>
        <v>0</v>
      </c>
      <c r="BB14" s="53"/>
      <c r="BC14" s="72">
        <f>IF(BB14='Liste déroulante'!$AP$5,3,IF('Données produit'!BB14='Liste déroulante'!$AP$6,2,0))</f>
        <v>0</v>
      </c>
      <c r="BD14" s="53"/>
      <c r="BE14" s="72">
        <f>IF(OR(BD14='Liste déroulante'!$AQ$5,BD14='Liste déroulante'!$AQ$9,BD14='Liste déroulante'!$AQ$10),4,IF(OR(BD14='Liste déroulante'!$AQ$6,BD14='Liste déroulante'!$AQ$11,BD14='Liste déroulante'!$AQ$12),3,IF(OR(BD14='Liste déroulante'!$AQ$7,BD14='Liste déroulante'!$AQ$8,BD14='Liste déroulante'!$AQ$11,BD14='Liste déroulante'!$AQ$12),2,0)))</f>
        <v>0</v>
      </c>
      <c r="BF14" s="53"/>
      <c r="BG14" s="72">
        <f>IF(BF14='Liste déroulante'!$AR$5,4,IF('Données produit'!BF14='Liste déroulante'!$AR$6,3,0))</f>
        <v>0</v>
      </c>
      <c r="BH14" s="59"/>
      <c r="BI14" s="72">
        <f>IF(BH14='Liste déroulante'!$AS$5,3,0)</f>
        <v>0</v>
      </c>
      <c r="BJ14" s="53"/>
      <c r="BK14" s="72">
        <f>IF(BJ14='Liste déroulante'!$AT$5,4,0)</f>
        <v>0</v>
      </c>
      <c r="BL14" s="53"/>
      <c r="BM14" s="72">
        <f>IF(BL14='Liste déroulante'!$AU$5,4,IF('Données produit'!BL14='Liste déroulante'!$AU$6,3,IF(OR('Données produit'!BL14='Liste déroulante'!$AU$7,'Données produit'!BL14='Liste déroulante'!$AU$8),2,0)))</f>
        <v>0</v>
      </c>
      <c r="BN14" s="49"/>
      <c r="BO14" s="49"/>
      <c r="BP14" s="49"/>
      <c r="BQ14" s="49"/>
      <c r="BR14" s="49"/>
      <c r="BS14" s="49"/>
      <c r="BT14" s="45">
        <f>IF(OR(BN14='Liste déroulante'!$AV$5,BN14='Liste déroulante'!$AV$6,BO14='Liste déroulante'!$AW$5,'Données produit'!BP14='Liste déroulante'!$AX$5,BQ14='Liste déroulante'!$AY$5),"Catégorie E",IF(OR(BR14='Liste déroulante'!$AZ$5,BS14='Liste déroulante'!$BA$5),1,0))</f>
        <v>0</v>
      </c>
      <c r="BU14" s="49"/>
      <c r="BV14" s="49"/>
      <c r="BW14" s="75"/>
      <c r="BX14" s="44">
        <f>IF(OR(BU14='Liste déroulante'!$BB$5,'Données produit'!BU14='Liste déroulante'!$BB$6),"Catégorie E",IF(BV14='Liste déroulante'!$BD$5,4,IF(BW14='Liste déroulante'!$BE$5,1,0)))</f>
        <v>0</v>
      </c>
      <c r="BY14" s="49"/>
      <c r="BZ14" s="49"/>
      <c r="CA14" s="45">
        <f>IF(BY14='Liste déroulante'!$BF$5,"Catégorie E",IF(BZ14='Liste déroulante'!$BG$5,1,0))</f>
        <v>0</v>
      </c>
      <c r="CB14" s="43"/>
      <c r="CC14" s="45">
        <f>IF(CB14='Liste déroulante'!$BH$5,"Catégorie E",0)</f>
        <v>0</v>
      </c>
      <c r="CD14" s="45">
        <f t="shared" si="0"/>
        <v>0</v>
      </c>
      <c r="CE14" s="45">
        <f t="shared" si="1"/>
        <v>0</v>
      </c>
      <c r="CF14" s="45">
        <f t="shared" si="2"/>
        <v>0</v>
      </c>
      <c r="CG14" s="45">
        <f t="shared" si="3"/>
        <v>0</v>
      </c>
      <c r="CH14" s="45">
        <f t="shared" si="4"/>
        <v>0</v>
      </c>
      <c r="CI14" s="45">
        <f t="shared" si="5"/>
        <v>0</v>
      </c>
      <c r="CJ14" s="45">
        <f t="shared" si="6"/>
        <v>0</v>
      </c>
      <c r="CK14" s="44">
        <f t="shared" si="7"/>
        <v>0</v>
      </c>
      <c r="CL14" s="44">
        <f>LARGE('Données produit'!O14:BI14,1)</f>
        <v>0</v>
      </c>
      <c r="CM14" s="44">
        <f t="shared" si="8"/>
        <v>0</v>
      </c>
      <c r="CN14" s="44">
        <f>LARGE('Données produit'!BJ14:CK14,1)</f>
        <v>0</v>
      </c>
      <c r="CO14" s="44">
        <f t="shared" si="9"/>
        <v>0</v>
      </c>
      <c r="CQ14" s="94" t="s">
        <v>214</v>
      </c>
      <c r="CR14" s="53"/>
    </row>
    <row r="15" spans="1:96" x14ac:dyDescent="0.35">
      <c r="I15" s="49"/>
      <c r="J15" s="52"/>
      <c r="K15" s="52"/>
      <c r="L15" s="52"/>
      <c r="M15" s="56"/>
      <c r="N15" s="49"/>
      <c r="O15" s="45">
        <f>IF(OR(I15='Liste déroulante'!$F$5,I15='Liste déroulante'!$F$6,I15='Liste déroulante'!$F$7,J15='Liste déroulante'!$G$5,J15='Liste déroulante'!$G$6,K15='Liste déroulante'!$H$5,K15='Liste déroulante'!$H$6,L15='Liste déroulante'!$I$5,L15='Liste déroulante'!$I$6,M15='Liste déroulante'!$J$5,N15='Liste déroulante'!$K$5),'Liste déroulante'!$A$7,IF(OR(I15='Liste déroulante'!$F$8,J15='Liste déroulante'!$G$7,'Données produit'!K15='Liste déroulante'!$H$7),'Liste déroulante'!$A$8,0))</f>
        <v>0</v>
      </c>
      <c r="P15" s="49"/>
      <c r="Q15" s="49"/>
      <c r="R15" s="49"/>
      <c r="S15" s="45">
        <f>IF(OR(P15='Liste déroulante'!$L$5,P15='Liste déroulante'!$L$6,P15='Liste déroulante'!$L$7,Q15='Liste déroulante'!$M$5,R15='Liste déroulante'!$N$5),'Liste déroulante'!$A$7,IF(P15='Liste déroulante'!$L$8,'Liste déroulante'!$A$8,0))</f>
        <v>0</v>
      </c>
      <c r="T15" s="51"/>
      <c r="U15" s="52"/>
      <c r="V15" s="49"/>
      <c r="W15" s="49"/>
      <c r="X15" s="45">
        <f>IF(OR(T15='Liste déroulante'!$O$5,T15='Liste déroulante'!$O$6,T15='Liste déroulante'!$O$7,T15='Liste déroulante'!$O$9,T15='Liste déroulante'!$O$10,T15='Liste déroulante'!$O$11,T15='Liste déroulante'!$O$12,U15='Liste déroulante'!$P$5,U15='Liste déroulante'!$P$6,V15='Liste déroulante'!$Q$5,W15='Liste déroulante'!$R$5),'Liste déroulante'!$A$7,IF(OR(T15='Liste déroulante'!$O$8,'Données produit'!T15='Liste déroulante'!$O$13),'Liste déroulante'!$A$8,0))</f>
        <v>0</v>
      </c>
      <c r="Y15" s="49"/>
      <c r="Z15" s="49"/>
      <c r="AA15" s="49"/>
      <c r="AB15" s="49"/>
      <c r="AC15" s="49"/>
      <c r="AD15" s="49"/>
      <c r="AE15" s="49"/>
      <c r="AF15" s="49"/>
      <c r="AG15" s="49"/>
      <c r="AH15" s="45">
        <f>IF(OR(Y15='Liste déroulante'!$S$5,Y15='Liste déroulante'!$S$7,Z15='Liste déroulante'!$T$5,AA15='Liste déroulante'!$U$5,'Données produit'!AD15='Liste déroulante'!$X$5,AG15='Liste déroulante'!$AA$5),"Catégorie E",IF(OR(Y15='Liste déroulante'!$S$6,Y15='Liste déroulante'!$S$8),"Catégorie D",IF(OR(AA15='Liste déroulante'!$U$6,AA15='Liste déroulante'!$U$7,'Données produit'!AB15='Liste déroulante'!$V$5,'Données produit'!AB15='Liste déroulante'!$V$6,'Données produit'!AC15='Liste déroulante'!$W$5,'Données produit'!AC15='Liste déroulante'!$W$6,'Données produit'!AC15='Liste déroulante'!$W$7,'Données produit'!AC15='Liste déroulante'!$W$8,AD15='Liste déroulante'!$X$6,AE15='Liste déroulante'!$Y$5,AF15='Liste déroulante'!$Z$5),1,0)))</f>
        <v>0</v>
      </c>
      <c r="AI15" s="49"/>
      <c r="AJ15" s="49"/>
      <c r="AK15" s="49"/>
      <c r="AL15" s="49"/>
      <c r="AM15" s="45">
        <f>IF((OR(AI15='Liste déroulante'!$AC$5,AI15='Liste déroulante'!$AC$6,AI15='Liste déroulante'!$AC$7,AJ15='Liste déroulante'!$AD$5,AK15='Liste déroulante'!$AE$5,AL15='Liste déroulante'!$AG$5)),'Liste déroulante'!$A$7,0)</f>
        <v>0</v>
      </c>
      <c r="AN15" s="49"/>
      <c r="AO15" s="49"/>
      <c r="AP15" s="49"/>
      <c r="AQ15" s="45">
        <f>IF(OR(AN15='Liste déroulante'!$AH$5,'Données produit'!AN15='Liste déroulante'!$AH$6,'Données produit'!AN15='Liste déroulante'!$AH$7,'Données produit'!AO15='Liste déroulante'!$AI$5,'Données produit'!AP15='Liste déroulante'!$AJ$5),'Liste déroulante'!$A$8,0)</f>
        <v>0</v>
      </c>
      <c r="AR15" s="49"/>
      <c r="AS15" s="45">
        <f>IF(AR15='Liste déroulante'!$AK$5,4,0)</f>
        <v>0</v>
      </c>
      <c r="AT15" s="53"/>
      <c r="AU15" s="71">
        <f>IF(AT15='Liste déroulante'!$AL$5,3,IF(AT15='Liste déroulante'!$AL$6,3,IF(AT15='Liste déroulante'!$AL$7,2,IF(AT15='Liste déroulante'!$AL$8,1,0))))</f>
        <v>0</v>
      </c>
      <c r="AV15" s="53"/>
      <c r="AW15" s="71">
        <f>IF(AV15='Liste déroulante'!$AM$5,3,IF(AV15='Liste déroulante'!$AM$6,3,IF(AV15='Liste déroulante'!$AM$7,2,IF(AV15='Liste déroulante'!$AM$8,1,0))))</f>
        <v>0</v>
      </c>
      <c r="AX15" s="53"/>
      <c r="AY15" s="72">
        <f>IF(AX15='Liste déroulante'!$AN$5,3,IF(AX15='Liste déroulante'!$AN$6,3,IF(AX15='Liste déroulante'!$AN$7,2,IF(AX15='Liste déroulante'!$AN$8,1,0))))</f>
        <v>0</v>
      </c>
      <c r="AZ15" s="59"/>
      <c r="BA15" s="72">
        <f>IF(OR(AZ15='Liste déroulante'!$AO$5,'Données produit'!AZ15='Liste déroulante'!$AO$6,'Données produit'!AZ15='Liste déroulante'!$AO$7),3,IF('Données produit'!AZ15='Liste déroulante'!$AO$8,2,0))</f>
        <v>0</v>
      </c>
      <c r="BB15" s="53"/>
      <c r="BC15" s="72">
        <f>IF(BB15='Liste déroulante'!$AP$5,3,IF('Données produit'!BB15='Liste déroulante'!$AP$6,2,0))</f>
        <v>0</v>
      </c>
      <c r="BD15" s="53"/>
      <c r="BE15" s="72">
        <f>IF(OR(BD15='Liste déroulante'!$AQ$5,BD15='Liste déroulante'!$AQ$9,BD15='Liste déroulante'!$AQ$10),4,IF(OR(BD15='Liste déroulante'!$AQ$6,BD15='Liste déroulante'!$AQ$11,BD15='Liste déroulante'!$AQ$12),3,IF(OR(BD15='Liste déroulante'!$AQ$7,BD15='Liste déroulante'!$AQ$8,BD15='Liste déroulante'!$AQ$11,BD15='Liste déroulante'!$AQ$12),2,0)))</f>
        <v>0</v>
      </c>
      <c r="BF15" s="53"/>
      <c r="BG15" s="72">
        <f>IF(BF15='Liste déroulante'!$AR$5,4,IF('Données produit'!BF15='Liste déroulante'!$AR$6,3,0))</f>
        <v>0</v>
      </c>
      <c r="BH15" s="59"/>
      <c r="BI15" s="72">
        <f>IF(BH15='Liste déroulante'!$AS$5,3,0)</f>
        <v>0</v>
      </c>
      <c r="BJ15" s="53"/>
      <c r="BK15" s="72">
        <f>IF(BJ15='Liste déroulante'!$AT$5,4,0)</f>
        <v>0</v>
      </c>
      <c r="BL15" s="53"/>
      <c r="BM15" s="72">
        <f>IF(BL15='Liste déroulante'!$AU$5,4,IF('Données produit'!BL15='Liste déroulante'!$AU$6,3,IF(OR('Données produit'!BL15='Liste déroulante'!$AU$7,'Données produit'!BL15='Liste déroulante'!$AU$8),2,0)))</f>
        <v>0</v>
      </c>
      <c r="BN15" s="49"/>
      <c r="BO15" s="49"/>
      <c r="BP15" s="49"/>
      <c r="BQ15" s="49"/>
      <c r="BR15" s="49"/>
      <c r="BS15" s="49"/>
      <c r="BT15" s="45">
        <f>IF(OR(BN15='Liste déroulante'!$AV$5,BN15='Liste déroulante'!$AV$6,BO15='Liste déroulante'!$AW$5,'Données produit'!BP15='Liste déroulante'!$AX$5,BQ15='Liste déroulante'!$AY$5),"Catégorie E",IF(OR(BR15='Liste déroulante'!$AZ$5,BS15='Liste déroulante'!$BA$5),1,0))</f>
        <v>0</v>
      </c>
      <c r="BU15" s="49"/>
      <c r="BV15" s="49"/>
      <c r="BW15" s="75"/>
      <c r="BX15" s="44">
        <f>IF(OR(BU15='Liste déroulante'!$BB$5,'Données produit'!BU15='Liste déroulante'!$BB$6),"Catégorie E",IF(BV15='Liste déroulante'!$BD$5,4,IF(BW15='Liste déroulante'!$BE$5,1,0)))</f>
        <v>0</v>
      </c>
      <c r="BY15" s="49"/>
      <c r="BZ15" s="49"/>
      <c r="CA15" s="45">
        <f>IF(BY15='Liste déroulante'!$BF$5,"Catégorie E",IF(BZ15='Liste déroulante'!$BG$5,1,0))</f>
        <v>0</v>
      </c>
      <c r="CB15" s="43"/>
      <c r="CC15" s="45">
        <f>IF(CB15='Liste déroulante'!$BH$5,"Catégorie E",0)</f>
        <v>0</v>
      </c>
      <c r="CD15" s="45">
        <f t="shared" si="0"/>
        <v>0</v>
      </c>
      <c r="CE15" s="45">
        <f t="shared" si="1"/>
        <v>0</v>
      </c>
      <c r="CF15" s="45">
        <f t="shared" si="2"/>
        <v>0</v>
      </c>
      <c r="CG15" s="45">
        <f t="shared" si="3"/>
        <v>0</v>
      </c>
      <c r="CH15" s="45">
        <f t="shared" si="4"/>
        <v>0</v>
      </c>
      <c r="CI15" s="45">
        <f t="shared" si="5"/>
        <v>0</v>
      </c>
      <c r="CJ15" s="45">
        <f t="shared" si="6"/>
        <v>0</v>
      </c>
      <c r="CK15" s="44">
        <f t="shared" si="7"/>
        <v>0</v>
      </c>
      <c r="CL15" s="44">
        <f>LARGE('Données produit'!O15:BI15,1)</f>
        <v>0</v>
      </c>
      <c r="CM15" s="44">
        <f t="shared" si="8"/>
        <v>0</v>
      </c>
      <c r="CN15" s="44">
        <f>LARGE('Données produit'!BJ15:CK15,1)</f>
        <v>0</v>
      </c>
      <c r="CO15" s="44">
        <f t="shared" si="9"/>
        <v>0</v>
      </c>
      <c r="CQ15" s="94" t="s">
        <v>289</v>
      </c>
      <c r="CR15" s="53"/>
    </row>
    <row r="16" spans="1:96" x14ac:dyDescent="0.35">
      <c r="I16" s="49"/>
      <c r="J16" s="52"/>
      <c r="K16" s="52"/>
      <c r="L16" s="52"/>
      <c r="M16" s="56"/>
      <c r="N16" s="49"/>
      <c r="O16" s="45">
        <f>IF(OR(I16='Liste déroulante'!$F$5,I16='Liste déroulante'!$F$6,I16='Liste déroulante'!$F$7,J16='Liste déroulante'!$G$5,J16='Liste déroulante'!$G$6,K16='Liste déroulante'!$H$5,K16='Liste déroulante'!$H$6,L16='Liste déroulante'!$I$5,L16='Liste déroulante'!$I$6,M16='Liste déroulante'!$J$5,N16='Liste déroulante'!$K$5),'Liste déroulante'!$A$7,IF(OR(I16='Liste déroulante'!$F$8,J16='Liste déroulante'!$G$7,'Données produit'!K16='Liste déroulante'!$H$7),'Liste déroulante'!$A$8,0))</f>
        <v>0</v>
      </c>
      <c r="P16" s="49"/>
      <c r="Q16" s="49"/>
      <c r="R16" s="49"/>
      <c r="S16" s="45">
        <f>IF(OR(P16='Liste déroulante'!$L$5,P16='Liste déroulante'!$L$6,P16='Liste déroulante'!$L$7,Q16='Liste déroulante'!$M$5,R16='Liste déroulante'!$N$5),'Liste déroulante'!$A$7,IF(P16='Liste déroulante'!$L$8,'Liste déroulante'!$A$8,0))</f>
        <v>0</v>
      </c>
      <c r="T16" s="51"/>
      <c r="U16" s="52"/>
      <c r="V16" s="49"/>
      <c r="W16" s="49"/>
      <c r="X16" s="45">
        <f>IF(OR(T16='Liste déroulante'!$O$5,T16='Liste déroulante'!$O$6,T16='Liste déroulante'!$O$7,T16='Liste déroulante'!$O$9,T16='Liste déroulante'!$O$10,T16='Liste déroulante'!$O$11,T16='Liste déroulante'!$O$12,U16='Liste déroulante'!$P$5,U16='Liste déroulante'!$P$6,V16='Liste déroulante'!$Q$5,W16='Liste déroulante'!$R$5),'Liste déroulante'!$A$7,IF(OR(T16='Liste déroulante'!$O$8,'Données produit'!T16='Liste déroulante'!$O$13),'Liste déroulante'!$A$8,0))</f>
        <v>0</v>
      </c>
      <c r="Y16" s="49"/>
      <c r="Z16" s="49"/>
      <c r="AA16" s="49"/>
      <c r="AB16" s="49"/>
      <c r="AC16" s="49"/>
      <c r="AD16" s="49"/>
      <c r="AE16" s="49"/>
      <c r="AF16" s="49"/>
      <c r="AG16" s="49"/>
      <c r="AH16" s="45">
        <f>IF(OR(Y16='Liste déroulante'!$S$5,Y16='Liste déroulante'!$S$7,Z16='Liste déroulante'!$T$5,AA16='Liste déroulante'!$U$5,'Données produit'!AD16='Liste déroulante'!$X$5,AG16='Liste déroulante'!$AA$5),"Catégorie E",IF(OR(Y16='Liste déroulante'!$S$6,Y16='Liste déroulante'!$S$8),"Catégorie D",IF(OR(AA16='Liste déroulante'!$U$6,AA16='Liste déroulante'!$U$7,'Données produit'!AB16='Liste déroulante'!$V$5,'Données produit'!AB16='Liste déroulante'!$V$6,'Données produit'!AC16='Liste déroulante'!$W$5,'Données produit'!AC16='Liste déroulante'!$W$6,'Données produit'!AC16='Liste déroulante'!$W$7,'Données produit'!AC16='Liste déroulante'!$W$8,AD16='Liste déroulante'!$X$6,AE16='Liste déroulante'!$Y$5,AF16='Liste déroulante'!$Z$5),1,0)))</f>
        <v>0</v>
      </c>
      <c r="AI16" s="49"/>
      <c r="AJ16" s="49"/>
      <c r="AK16" s="49"/>
      <c r="AL16" s="49"/>
      <c r="AM16" s="45">
        <f>IF((OR(AI16='Liste déroulante'!$AC$5,AI16='Liste déroulante'!$AC$6,AI16='Liste déroulante'!$AC$7,AJ16='Liste déroulante'!$AD$5,AK16='Liste déroulante'!$AE$5,AL16='Liste déroulante'!$AG$5)),'Liste déroulante'!$A$7,0)</f>
        <v>0</v>
      </c>
      <c r="AN16" s="49"/>
      <c r="AO16" s="49"/>
      <c r="AP16" s="49"/>
      <c r="AQ16" s="45">
        <f>IF(OR(AN16='Liste déroulante'!$AH$5,'Données produit'!AN16='Liste déroulante'!$AH$6,'Données produit'!AN16='Liste déroulante'!$AH$7,'Données produit'!AO16='Liste déroulante'!$AI$5,'Données produit'!AP16='Liste déroulante'!$AJ$5),'Liste déroulante'!$A$8,0)</f>
        <v>0</v>
      </c>
      <c r="AR16" s="49"/>
      <c r="AS16" s="45">
        <f>IF(AR16='Liste déroulante'!$AK$5,4,0)</f>
        <v>0</v>
      </c>
      <c r="AT16" s="53"/>
      <c r="AU16" s="71">
        <f>IF(AT16='Liste déroulante'!$AL$5,3,IF(AT16='Liste déroulante'!$AL$6,3,IF(AT16='Liste déroulante'!$AL$7,2,IF(AT16='Liste déroulante'!$AL$8,1,0))))</f>
        <v>0</v>
      </c>
      <c r="AV16" s="53"/>
      <c r="AW16" s="71">
        <f>IF(AV16='Liste déroulante'!$AM$5,3,IF(AV16='Liste déroulante'!$AM$6,3,IF(AV16='Liste déroulante'!$AM$7,2,IF(AV16='Liste déroulante'!$AM$8,1,0))))</f>
        <v>0</v>
      </c>
      <c r="AX16" s="53"/>
      <c r="AY16" s="72">
        <f>IF(AX16='Liste déroulante'!$AN$5,3,IF(AX16='Liste déroulante'!$AN$6,3,IF(AX16='Liste déroulante'!$AN$7,2,IF(AX16='Liste déroulante'!$AN$8,1,0))))</f>
        <v>0</v>
      </c>
      <c r="AZ16" s="59"/>
      <c r="BA16" s="72">
        <f>IF(OR(AZ16='Liste déroulante'!$AO$5,'Données produit'!AZ16='Liste déroulante'!$AO$6,'Données produit'!AZ16='Liste déroulante'!$AO$7),3,IF('Données produit'!AZ16='Liste déroulante'!$AO$8,2,0))</f>
        <v>0</v>
      </c>
      <c r="BB16" s="53"/>
      <c r="BC16" s="72">
        <f>IF(BB16='Liste déroulante'!$AP$5,3,IF('Données produit'!BB16='Liste déroulante'!$AP$6,2,0))</f>
        <v>0</v>
      </c>
      <c r="BD16" s="53"/>
      <c r="BE16" s="72">
        <f>IF(OR(BD16='Liste déroulante'!$AQ$5,BD16='Liste déroulante'!$AQ$9,BD16='Liste déroulante'!$AQ$10),4,IF(OR(BD16='Liste déroulante'!$AQ$6,BD16='Liste déroulante'!$AQ$11,BD16='Liste déroulante'!$AQ$12),3,IF(OR(BD16='Liste déroulante'!$AQ$7,BD16='Liste déroulante'!$AQ$8,BD16='Liste déroulante'!$AQ$11,BD16='Liste déroulante'!$AQ$12),2,0)))</f>
        <v>0</v>
      </c>
      <c r="BF16" s="53"/>
      <c r="BG16" s="72">
        <f>IF(BF16='Liste déroulante'!$AR$5,4,IF('Données produit'!BF16='Liste déroulante'!$AR$6,3,0))</f>
        <v>0</v>
      </c>
      <c r="BH16" s="59"/>
      <c r="BI16" s="72">
        <f>IF(BH16='Liste déroulante'!$AS$5,3,0)</f>
        <v>0</v>
      </c>
      <c r="BJ16" s="53"/>
      <c r="BK16" s="72">
        <f>IF(BJ16='Liste déroulante'!$AT$5,4,0)</f>
        <v>0</v>
      </c>
      <c r="BL16" s="53"/>
      <c r="BM16" s="72">
        <f>IF(BL16='Liste déroulante'!$AU$5,4,IF('Données produit'!BL16='Liste déroulante'!$AU$6,3,IF(OR('Données produit'!BL16='Liste déroulante'!$AU$7,'Données produit'!BL16='Liste déroulante'!$AU$8),2,0)))</f>
        <v>0</v>
      </c>
      <c r="BN16" s="49"/>
      <c r="BO16" s="49"/>
      <c r="BP16" s="49"/>
      <c r="BQ16" s="49"/>
      <c r="BR16" s="49"/>
      <c r="BS16" s="49"/>
      <c r="BT16" s="45">
        <f>IF(OR(BN16='Liste déroulante'!$AV$5,BN16='Liste déroulante'!$AV$6,BO16='Liste déroulante'!$AW$5,'Données produit'!BP16='Liste déroulante'!$AX$5,BQ16='Liste déroulante'!$AY$5),"Catégorie E",IF(OR(BR16='Liste déroulante'!$AZ$5,BS16='Liste déroulante'!$BA$5),1,0))</f>
        <v>0</v>
      </c>
      <c r="BU16" s="49"/>
      <c r="BV16" s="49"/>
      <c r="BW16" s="75"/>
      <c r="BX16" s="44">
        <f>IF(OR(BU16='Liste déroulante'!$BB$5,'Données produit'!BU16='Liste déroulante'!$BB$6),"Catégorie E",IF(BV16='Liste déroulante'!$BD$5,4,IF(BW16='Liste déroulante'!$BE$5,1,0)))</f>
        <v>0</v>
      </c>
      <c r="BY16" s="49"/>
      <c r="BZ16" s="49"/>
      <c r="CA16" s="45">
        <f>IF(BY16='Liste déroulante'!$BF$5,"Catégorie E",IF(BZ16='Liste déroulante'!$BG$5,1,0))</f>
        <v>0</v>
      </c>
      <c r="CB16" s="43"/>
      <c r="CC16" s="45">
        <f>IF(CB16='Liste déroulante'!$BH$5,"Catégorie E",0)</f>
        <v>0</v>
      </c>
      <c r="CD16" s="45">
        <f t="shared" si="0"/>
        <v>0</v>
      </c>
      <c r="CE16" s="45">
        <f t="shared" si="1"/>
        <v>0</v>
      </c>
      <c r="CF16" s="45">
        <f t="shared" si="2"/>
        <v>0</v>
      </c>
      <c r="CG16" s="45">
        <f t="shared" si="3"/>
        <v>0</v>
      </c>
      <c r="CH16" s="45">
        <f t="shared" si="4"/>
        <v>0</v>
      </c>
      <c r="CI16" s="45">
        <f t="shared" si="5"/>
        <v>0</v>
      </c>
      <c r="CJ16" s="45">
        <f t="shared" si="6"/>
        <v>0</v>
      </c>
      <c r="CK16" s="44">
        <f t="shared" si="7"/>
        <v>0</v>
      </c>
      <c r="CL16" s="44">
        <f>LARGE('Données produit'!O16:BI16,1)</f>
        <v>0</v>
      </c>
      <c r="CM16" s="44">
        <f t="shared" si="8"/>
        <v>0</v>
      </c>
      <c r="CN16" s="44">
        <f>LARGE('Données produit'!BJ16:CK16,1)</f>
        <v>0</v>
      </c>
      <c r="CO16" s="44">
        <f t="shared" si="9"/>
        <v>0</v>
      </c>
      <c r="CQ16" s="95" t="s">
        <v>240</v>
      </c>
      <c r="CR16" s="53"/>
    </row>
    <row r="17" spans="9:96" x14ac:dyDescent="0.35">
      <c r="I17" s="49"/>
      <c r="J17" s="52"/>
      <c r="K17" s="52"/>
      <c r="L17" s="52"/>
      <c r="M17" s="56"/>
      <c r="N17" s="49"/>
      <c r="O17" s="45">
        <f>IF(OR(I17='Liste déroulante'!$F$5,I17='Liste déroulante'!$F$6,I17='Liste déroulante'!$F$7,J17='Liste déroulante'!$G$5,J17='Liste déroulante'!$G$6,K17='Liste déroulante'!$H$5,K17='Liste déroulante'!$H$6,L17='Liste déroulante'!$I$5,L17='Liste déroulante'!$I$6,M17='Liste déroulante'!$J$5,N17='Liste déroulante'!$K$5),'Liste déroulante'!$A$7,IF(OR(I17='Liste déroulante'!$F$8,J17='Liste déroulante'!$G$7,'Données produit'!K17='Liste déroulante'!$H$7),'Liste déroulante'!$A$8,0))</f>
        <v>0</v>
      </c>
      <c r="P17" s="49"/>
      <c r="Q17" s="49"/>
      <c r="R17" s="49"/>
      <c r="S17" s="45">
        <f>IF(OR(P17='Liste déroulante'!$L$5,P17='Liste déroulante'!$L$6,P17='Liste déroulante'!$L$7,Q17='Liste déroulante'!$M$5,R17='Liste déroulante'!$N$5),'Liste déroulante'!$A$7,IF(P17='Liste déroulante'!$L$8,'Liste déroulante'!$A$8,0))</f>
        <v>0</v>
      </c>
      <c r="T17" s="51"/>
      <c r="U17" s="52"/>
      <c r="V17" s="49"/>
      <c r="W17" s="49"/>
      <c r="X17" s="45">
        <f>IF(OR(T17='Liste déroulante'!$O$5,T17='Liste déroulante'!$O$6,T17='Liste déroulante'!$O$7,T17='Liste déroulante'!$O$9,T17='Liste déroulante'!$O$10,T17='Liste déroulante'!$O$11,T17='Liste déroulante'!$O$12,U17='Liste déroulante'!$P$5,U17='Liste déroulante'!$P$6,V17='Liste déroulante'!$Q$5,W17='Liste déroulante'!$R$5),'Liste déroulante'!$A$7,IF(OR(T17='Liste déroulante'!$O$8,'Données produit'!T17='Liste déroulante'!$O$13),'Liste déroulante'!$A$8,0))</f>
        <v>0</v>
      </c>
      <c r="Y17" s="49"/>
      <c r="Z17" s="49"/>
      <c r="AA17" s="49"/>
      <c r="AB17" s="49"/>
      <c r="AC17" s="49"/>
      <c r="AD17" s="49"/>
      <c r="AE17" s="49"/>
      <c r="AF17" s="49"/>
      <c r="AG17" s="49"/>
      <c r="AH17" s="45">
        <f>IF(OR(Y17='Liste déroulante'!$S$5,Y17='Liste déroulante'!$S$7,Z17='Liste déroulante'!$T$5,AA17='Liste déroulante'!$U$5,'Données produit'!AD17='Liste déroulante'!$X$5,AG17='Liste déroulante'!$AA$5),"Catégorie E",IF(OR(Y17='Liste déroulante'!$S$6,Y17='Liste déroulante'!$S$8),"Catégorie D",IF(OR(AA17='Liste déroulante'!$U$6,AA17='Liste déroulante'!$U$7,'Données produit'!AB17='Liste déroulante'!$V$5,'Données produit'!AB17='Liste déroulante'!$V$6,'Données produit'!AC17='Liste déroulante'!$W$5,'Données produit'!AC17='Liste déroulante'!$W$6,'Données produit'!AC17='Liste déroulante'!$W$7,'Données produit'!AC17='Liste déroulante'!$W$8,AD17='Liste déroulante'!$X$6,AE17='Liste déroulante'!$Y$5,AF17='Liste déroulante'!$Z$5),1,0)))</f>
        <v>0</v>
      </c>
      <c r="AI17" s="49"/>
      <c r="AJ17" s="49"/>
      <c r="AK17" s="49"/>
      <c r="AL17" s="49"/>
      <c r="AM17" s="45">
        <f>IF((OR(AI17='Liste déroulante'!$AC$5,AI17='Liste déroulante'!$AC$6,AI17='Liste déroulante'!$AC$7,AJ17='Liste déroulante'!$AD$5,AK17='Liste déroulante'!$AE$5,AL17='Liste déroulante'!$AG$5)),'Liste déroulante'!$A$7,0)</f>
        <v>0</v>
      </c>
      <c r="AN17" s="49"/>
      <c r="AO17" s="49"/>
      <c r="AP17" s="49"/>
      <c r="AQ17" s="45">
        <f>IF(OR(AN17='Liste déroulante'!$AH$5,'Données produit'!AN17='Liste déroulante'!$AH$6,'Données produit'!AN17='Liste déroulante'!$AH$7,'Données produit'!AO17='Liste déroulante'!$AI$5,'Données produit'!AP17='Liste déroulante'!$AJ$5),'Liste déroulante'!$A$8,0)</f>
        <v>0</v>
      </c>
      <c r="AR17" s="49"/>
      <c r="AS17" s="45">
        <f>IF(AR17='Liste déroulante'!$AK$5,4,0)</f>
        <v>0</v>
      </c>
      <c r="AT17" s="53"/>
      <c r="AU17" s="71">
        <f>IF(AT17='Liste déroulante'!$AL$5,3,IF(AT17='Liste déroulante'!$AL$6,3,IF(AT17='Liste déroulante'!$AL$7,2,IF(AT17='Liste déroulante'!$AL$8,1,0))))</f>
        <v>0</v>
      </c>
      <c r="AV17" s="53"/>
      <c r="AW17" s="71">
        <f>IF(AV17='Liste déroulante'!$AM$5,3,IF(AV17='Liste déroulante'!$AM$6,3,IF(AV17='Liste déroulante'!$AM$7,2,IF(AV17='Liste déroulante'!$AM$8,1,0))))</f>
        <v>0</v>
      </c>
      <c r="AX17" s="53"/>
      <c r="AY17" s="72">
        <f>IF(AX17='Liste déroulante'!$AN$5,3,IF(AX17='Liste déroulante'!$AN$6,3,IF(AX17='Liste déroulante'!$AN$7,2,IF(AX17='Liste déroulante'!$AN$8,1,0))))</f>
        <v>0</v>
      </c>
      <c r="AZ17" s="59"/>
      <c r="BA17" s="72">
        <f>IF(OR(AZ17='Liste déroulante'!$AO$5,'Données produit'!AZ17='Liste déroulante'!$AO$6,'Données produit'!AZ17='Liste déroulante'!$AO$7),3,IF('Données produit'!AZ17='Liste déroulante'!$AO$8,2,0))</f>
        <v>0</v>
      </c>
      <c r="BB17" s="53"/>
      <c r="BC17" s="72">
        <f>IF(BB17='Liste déroulante'!$AP$5,3,IF('Données produit'!BB17='Liste déroulante'!$AP$6,2,0))</f>
        <v>0</v>
      </c>
      <c r="BD17" s="53"/>
      <c r="BE17" s="72">
        <f>IF(OR(BD17='Liste déroulante'!$AQ$5,BD17='Liste déroulante'!$AQ$9,BD17='Liste déroulante'!$AQ$10),4,IF(OR(BD17='Liste déroulante'!$AQ$6,BD17='Liste déroulante'!$AQ$11,BD17='Liste déroulante'!$AQ$12),3,IF(OR(BD17='Liste déroulante'!$AQ$7,BD17='Liste déroulante'!$AQ$8,BD17='Liste déroulante'!$AQ$11,BD17='Liste déroulante'!$AQ$12),2,0)))</f>
        <v>0</v>
      </c>
      <c r="BF17" s="53"/>
      <c r="BG17" s="72">
        <f>IF(BF17='Liste déroulante'!$AR$5,4,IF('Données produit'!BF17='Liste déroulante'!$AR$6,3,0))</f>
        <v>0</v>
      </c>
      <c r="BH17" s="59"/>
      <c r="BI17" s="72">
        <f>IF(BH17='Liste déroulante'!$AS$5,3,0)</f>
        <v>0</v>
      </c>
      <c r="BJ17" s="53"/>
      <c r="BK17" s="72">
        <f>IF(BJ17='Liste déroulante'!$AT$5,4,0)</f>
        <v>0</v>
      </c>
      <c r="BL17" s="53"/>
      <c r="BM17" s="72">
        <f>IF(BL17='Liste déroulante'!$AU$5,4,IF('Données produit'!BL17='Liste déroulante'!$AU$6,3,IF(OR('Données produit'!BL17='Liste déroulante'!$AU$7,'Données produit'!BL17='Liste déroulante'!$AU$8),2,0)))</f>
        <v>0</v>
      </c>
      <c r="BN17" s="49"/>
      <c r="BO17" s="49"/>
      <c r="BP17" s="49"/>
      <c r="BQ17" s="49"/>
      <c r="BR17" s="49"/>
      <c r="BS17" s="49"/>
      <c r="BT17" s="45">
        <f>IF(OR(BN17='Liste déroulante'!$AV$5,BN17='Liste déroulante'!$AV$6,BO17='Liste déroulante'!$AW$5,'Données produit'!BP17='Liste déroulante'!$AX$5,BQ17='Liste déroulante'!$AY$5),"Catégorie E",IF(OR(BR17='Liste déroulante'!$AZ$5,BS17='Liste déroulante'!$BA$5),1,0))</f>
        <v>0</v>
      </c>
      <c r="BU17" s="49"/>
      <c r="BV17" s="49"/>
      <c r="BW17" s="75"/>
      <c r="BX17" s="44">
        <f>IF(OR(BU17='Liste déroulante'!$BB$5,'Données produit'!BU17='Liste déroulante'!$BB$6),"Catégorie E",IF(BV17='Liste déroulante'!$BD$5,4,IF(BW17='Liste déroulante'!$BE$5,1,0)))</f>
        <v>0</v>
      </c>
      <c r="BY17" s="49"/>
      <c r="BZ17" s="49"/>
      <c r="CA17" s="45">
        <f>IF(BY17='Liste déroulante'!$BF$5,"Catégorie E",IF(BZ17='Liste déroulante'!$BG$5,1,0))</f>
        <v>0</v>
      </c>
      <c r="CB17" s="43"/>
      <c r="CC17" s="45">
        <f>IF(CB17='Liste déroulante'!$BH$5,"Catégorie E",0)</f>
        <v>0</v>
      </c>
      <c r="CD17" s="45">
        <f t="shared" si="0"/>
        <v>0</v>
      </c>
      <c r="CE17" s="45">
        <f t="shared" si="1"/>
        <v>0</v>
      </c>
      <c r="CF17" s="45">
        <f t="shared" si="2"/>
        <v>0</v>
      </c>
      <c r="CG17" s="45">
        <f t="shared" si="3"/>
        <v>0</v>
      </c>
      <c r="CH17" s="45">
        <f t="shared" si="4"/>
        <v>0</v>
      </c>
      <c r="CI17" s="45">
        <f t="shared" si="5"/>
        <v>0</v>
      </c>
      <c r="CJ17" s="45">
        <f t="shared" si="6"/>
        <v>0</v>
      </c>
      <c r="CK17" s="44">
        <f t="shared" si="7"/>
        <v>0</v>
      </c>
      <c r="CL17" s="44">
        <f>LARGE('Données produit'!O17:BI17,1)</f>
        <v>0</v>
      </c>
      <c r="CM17" s="44">
        <f t="shared" si="8"/>
        <v>0</v>
      </c>
      <c r="CN17" s="44">
        <f>LARGE('Données produit'!BJ17:CK17,1)</f>
        <v>0</v>
      </c>
      <c r="CO17" s="44">
        <f t="shared" si="9"/>
        <v>0</v>
      </c>
      <c r="CQ17" s="95" t="s">
        <v>241</v>
      </c>
      <c r="CR17" s="53"/>
    </row>
    <row r="18" spans="9:96" x14ac:dyDescent="0.35">
      <c r="I18" s="49"/>
      <c r="J18" s="52"/>
      <c r="K18" s="52"/>
      <c r="L18" s="52"/>
      <c r="M18" s="56"/>
      <c r="N18" s="49"/>
      <c r="O18" s="45">
        <f>IF(OR(I18='Liste déroulante'!$F$5,I18='Liste déroulante'!$F$6,I18='Liste déroulante'!$F$7,J18='Liste déroulante'!$G$5,J18='Liste déroulante'!$G$6,K18='Liste déroulante'!$H$5,K18='Liste déroulante'!$H$6,L18='Liste déroulante'!$I$5,L18='Liste déroulante'!$I$6,M18='Liste déroulante'!$J$5,N18='Liste déroulante'!$K$5),'Liste déroulante'!$A$7,IF(OR(I18='Liste déroulante'!$F$8,J18='Liste déroulante'!$G$7,'Données produit'!K18='Liste déroulante'!$H$7),'Liste déroulante'!$A$8,0))</f>
        <v>0</v>
      </c>
      <c r="P18" s="49"/>
      <c r="Q18" s="49"/>
      <c r="R18" s="49"/>
      <c r="S18" s="45">
        <f>IF(OR(P18='Liste déroulante'!$L$5,P18='Liste déroulante'!$L$6,P18='Liste déroulante'!$L$7,Q18='Liste déroulante'!$M$5,R18='Liste déroulante'!$N$5),'Liste déroulante'!$A$7,IF(P18='Liste déroulante'!$L$8,'Liste déroulante'!$A$8,0))</f>
        <v>0</v>
      </c>
      <c r="T18" s="51"/>
      <c r="U18" s="52"/>
      <c r="V18" s="49"/>
      <c r="W18" s="49"/>
      <c r="X18" s="45">
        <f>IF(OR(T18='Liste déroulante'!$O$5,T18='Liste déroulante'!$O$6,T18='Liste déroulante'!$O$7,T18='Liste déroulante'!$O$9,T18='Liste déroulante'!$O$10,T18='Liste déroulante'!$O$11,T18='Liste déroulante'!$O$12,U18='Liste déroulante'!$P$5,U18='Liste déroulante'!$P$6,V18='Liste déroulante'!$Q$5,W18='Liste déroulante'!$R$5),'Liste déroulante'!$A$7,IF(OR(T18='Liste déroulante'!$O$8,'Données produit'!T18='Liste déroulante'!$O$13),'Liste déroulante'!$A$8,0))</f>
        <v>0</v>
      </c>
      <c r="Y18" s="49"/>
      <c r="Z18" s="49"/>
      <c r="AA18" s="49"/>
      <c r="AB18" s="49"/>
      <c r="AC18" s="49"/>
      <c r="AD18" s="49"/>
      <c r="AE18" s="49"/>
      <c r="AF18" s="49"/>
      <c r="AG18" s="49"/>
      <c r="AH18" s="45">
        <f>IF(OR(Y18='Liste déroulante'!$S$5,Y18='Liste déroulante'!$S$7,Z18='Liste déroulante'!$T$5,AA18='Liste déroulante'!$U$5,'Données produit'!AD18='Liste déroulante'!$X$5,AG18='Liste déroulante'!$AA$5),"Catégorie E",IF(OR(Y18='Liste déroulante'!$S$6,Y18='Liste déroulante'!$S$8),"Catégorie D",IF(OR(AA18='Liste déroulante'!$U$6,AA18='Liste déroulante'!$U$7,'Données produit'!AB18='Liste déroulante'!$V$5,'Données produit'!AB18='Liste déroulante'!$V$6,'Données produit'!AC18='Liste déroulante'!$W$5,'Données produit'!AC18='Liste déroulante'!$W$6,'Données produit'!AC18='Liste déroulante'!$W$7,'Données produit'!AC18='Liste déroulante'!$W$8,AD18='Liste déroulante'!$X$6,AE18='Liste déroulante'!$Y$5,AF18='Liste déroulante'!$Z$5),1,0)))</f>
        <v>0</v>
      </c>
      <c r="AI18" s="49"/>
      <c r="AJ18" s="49"/>
      <c r="AK18" s="49"/>
      <c r="AL18" s="49"/>
      <c r="AM18" s="45">
        <f>IF((OR(AI18='Liste déroulante'!$AC$5,AI18='Liste déroulante'!$AC$6,AI18='Liste déroulante'!$AC$7,AJ18='Liste déroulante'!$AD$5,AK18='Liste déroulante'!$AE$5,AL18='Liste déroulante'!$AG$5)),'Liste déroulante'!$A$7,0)</f>
        <v>0</v>
      </c>
      <c r="AN18" s="49"/>
      <c r="AO18" s="49"/>
      <c r="AP18" s="49"/>
      <c r="AQ18" s="45">
        <f>IF(OR(AN18='Liste déroulante'!$AH$5,'Données produit'!AN18='Liste déroulante'!$AH$6,'Données produit'!AN18='Liste déroulante'!$AH$7,'Données produit'!AO18='Liste déroulante'!$AI$5,'Données produit'!AP18='Liste déroulante'!$AJ$5),'Liste déroulante'!$A$8,0)</f>
        <v>0</v>
      </c>
      <c r="AR18" s="49"/>
      <c r="AS18" s="45">
        <f>IF(AR18='Liste déroulante'!$AK$5,4,0)</f>
        <v>0</v>
      </c>
      <c r="AT18" s="53"/>
      <c r="AU18" s="71">
        <f>IF(AT18='Liste déroulante'!$AL$5,3,IF(AT18='Liste déroulante'!$AL$6,3,IF(AT18='Liste déroulante'!$AL$7,2,IF(AT18='Liste déroulante'!$AL$8,1,0))))</f>
        <v>0</v>
      </c>
      <c r="AV18" s="53"/>
      <c r="AW18" s="71">
        <f>IF(AV18='Liste déroulante'!$AM$5,3,IF(AV18='Liste déroulante'!$AM$6,3,IF(AV18='Liste déroulante'!$AM$7,2,IF(AV18='Liste déroulante'!$AM$8,1,0))))</f>
        <v>0</v>
      </c>
      <c r="AX18" s="53"/>
      <c r="AY18" s="72">
        <f>IF(AX18='Liste déroulante'!$AN$5,3,IF(AX18='Liste déroulante'!$AN$6,3,IF(AX18='Liste déroulante'!$AN$7,2,IF(AX18='Liste déroulante'!$AN$8,1,0))))</f>
        <v>0</v>
      </c>
      <c r="AZ18" s="59"/>
      <c r="BA18" s="72">
        <f>IF(OR(AZ18='Liste déroulante'!$AO$5,'Données produit'!AZ18='Liste déroulante'!$AO$6,'Données produit'!AZ18='Liste déroulante'!$AO$7),3,IF('Données produit'!AZ18='Liste déroulante'!$AO$8,2,0))</f>
        <v>0</v>
      </c>
      <c r="BB18" s="53"/>
      <c r="BC18" s="72">
        <f>IF(BB18='Liste déroulante'!$AP$5,3,IF('Données produit'!BB18='Liste déroulante'!$AP$6,2,0))</f>
        <v>0</v>
      </c>
      <c r="BD18" s="53"/>
      <c r="BE18" s="72">
        <f>IF(OR(BD18='Liste déroulante'!$AQ$5,BD18='Liste déroulante'!$AQ$9,BD18='Liste déroulante'!$AQ$10),4,IF(OR(BD18='Liste déroulante'!$AQ$6,BD18='Liste déroulante'!$AQ$11,BD18='Liste déroulante'!$AQ$12),3,IF(OR(BD18='Liste déroulante'!$AQ$7,BD18='Liste déroulante'!$AQ$8,BD18='Liste déroulante'!$AQ$11,BD18='Liste déroulante'!$AQ$12),2,0)))</f>
        <v>0</v>
      </c>
      <c r="BF18" s="53"/>
      <c r="BG18" s="72">
        <f>IF(BF18='Liste déroulante'!$AR$5,4,IF('Données produit'!BF18='Liste déroulante'!$AR$6,3,0))</f>
        <v>0</v>
      </c>
      <c r="BH18" s="59"/>
      <c r="BI18" s="72">
        <f>IF(BH18='Liste déroulante'!$AS$5,3,0)</f>
        <v>0</v>
      </c>
      <c r="BJ18" s="53"/>
      <c r="BK18" s="72">
        <f>IF(BJ18='Liste déroulante'!$AT$5,4,0)</f>
        <v>0</v>
      </c>
      <c r="BL18" s="53"/>
      <c r="BM18" s="72">
        <f>IF(BL18='Liste déroulante'!$AU$5,4,IF('Données produit'!BL18='Liste déroulante'!$AU$6,3,IF(OR('Données produit'!BL18='Liste déroulante'!$AU$7,'Données produit'!BL18='Liste déroulante'!$AU$8),2,0)))</f>
        <v>0</v>
      </c>
      <c r="BN18" s="49"/>
      <c r="BO18" s="49"/>
      <c r="BP18" s="49"/>
      <c r="BQ18" s="49"/>
      <c r="BR18" s="49"/>
      <c r="BS18" s="49"/>
      <c r="BT18" s="45">
        <f>IF(OR(BN18='Liste déroulante'!$AV$5,BN18='Liste déroulante'!$AV$6,BO18='Liste déroulante'!$AW$5,'Données produit'!BP18='Liste déroulante'!$AX$5,BQ18='Liste déroulante'!$AY$5),"Catégorie E",IF(OR(BR18='Liste déroulante'!$AZ$5,BS18='Liste déroulante'!$BA$5),1,0))</f>
        <v>0</v>
      </c>
      <c r="BU18" s="49"/>
      <c r="BV18" s="49"/>
      <c r="BW18" s="75"/>
      <c r="BX18" s="44">
        <f>IF(OR(BU18='Liste déroulante'!$BB$5,'Données produit'!BU18='Liste déroulante'!$BB$6),"Catégorie E",IF(BV18='Liste déroulante'!$BD$5,4,IF(BW18='Liste déroulante'!$BE$5,1,0)))</f>
        <v>0</v>
      </c>
      <c r="BY18" s="49"/>
      <c r="BZ18" s="49"/>
      <c r="CA18" s="45">
        <f>IF(BY18='Liste déroulante'!$BF$5,"Catégorie E",IF(BZ18='Liste déroulante'!$BG$5,1,0))</f>
        <v>0</v>
      </c>
      <c r="CB18" s="43"/>
      <c r="CC18" s="45">
        <f>IF(CB18='Liste déroulante'!$BH$5,"Catégorie E",0)</f>
        <v>0</v>
      </c>
      <c r="CD18" s="45">
        <f t="shared" si="0"/>
        <v>0</v>
      </c>
      <c r="CE18" s="45">
        <f t="shared" si="1"/>
        <v>0</v>
      </c>
      <c r="CF18" s="45">
        <f t="shared" si="2"/>
        <v>0</v>
      </c>
      <c r="CG18" s="45">
        <f t="shared" si="3"/>
        <v>0</v>
      </c>
      <c r="CH18" s="45">
        <f t="shared" si="4"/>
        <v>0</v>
      </c>
      <c r="CI18" s="45">
        <f t="shared" si="5"/>
        <v>0</v>
      </c>
      <c r="CJ18" s="45">
        <f t="shared" si="6"/>
        <v>0</v>
      </c>
      <c r="CK18" s="44">
        <f t="shared" si="7"/>
        <v>0</v>
      </c>
      <c r="CL18" s="44">
        <f>LARGE('Données produit'!O18:BI18,1)</f>
        <v>0</v>
      </c>
      <c r="CM18" s="44">
        <f t="shared" si="8"/>
        <v>0</v>
      </c>
      <c r="CN18" s="44">
        <f>LARGE('Données produit'!BJ18:CK18,1)</f>
        <v>0</v>
      </c>
      <c r="CO18" s="44">
        <f t="shared" si="9"/>
        <v>0</v>
      </c>
      <c r="CQ18" s="95" t="s">
        <v>261</v>
      </c>
      <c r="CR18" s="53"/>
    </row>
    <row r="19" spans="9:96" x14ac:dyDescent="0.35">
      <c r="I19" s="49"/>
      <c r="J19" s="52"/>
      <c r="K19" s="52"/>
      <c r="L19" s="52"/>
      <c r="M19" s="56"/>
      <c r="N19" s="49"/>
      <c r="O19" s="45">
        <f>IF(OR(I19='Liste déroulante'!$F$5,I19='Liste déroulante'!$F$6,I19='Liste déroulante'!$F$7,J19='Liste déroulante'!$G$5,J19='Liste déroulante'!$G$6,K19='Liste déroulante'!$H$5,K19='Liste déroulante'!$H$6,L19='Liste déroulante'!$I$5,L19='Liste déroulante'!$I$6,M19='Liste déroulante'!$J$5,N19='Liste déroulante'!$K$5),'Liste déroulante'!$A$7,IF(OR(I19='Liste déroulante'!$F$8,J19='Liste déroulante'!$G$7,'Données produit'!K19='Liste déroulante'!$H$7),'Liste déroulante'!$A$8,0))</f>
        <v>0</v>
      </c>
      <c r="P19" s="49"/>
      <c r="Q19" s="49"/>
      <c r="R19" s="49"/>
      <c r="S19" s="45">
        <f>IF(OR(P19='Liste déroulante'!$L$5,P19='Liste déroulante'!$L$6,P19='Liste déroulante'!$L$7,Q19='Liste déroulante'!$M$5,R19='Liste déroulante'!$N$5),'Liste déroulante'!$A$7,IF(P19='Liste déroulante'!$L$8,'Liste déroulante'!$A$8,0))</f>
        <v>0</v>
      </c>
      <c r="T19" s="57"/>
      <c r="U19" s="52"/>
      <c r="V19" s="52"/>
      <c r="W19" s="49"/>
      <c r="X19" s="45">
        <f>IF(OR(T19='Liste déroulante'!$O$5,T19='Liste déroulante'!$O$6,T19='Liste déroulante'!$O$7,T19='Liste déroulante'!$O$9,T19='Liste déroulante'!$O$10,T19='Liste déroulante'!$O$11,T19='Liste déroulante'!$O$12,U19='Liste déroulante'!$P$5,U19='Liste déroulante'!$P$6,V19='Liste déroulante'!$Q$5,W19='Liste déroulante'!$R$5),'Liste déroulante'!$A$7,IF(OR(T19='Liste déroulante'!$O$8,'Données produit'!T19='Liste déroulante'!$O$13),'Liste déroulante'!$A$8,0))</f>
        <v>0</v>
      </c>
      <c r="Y19" s="49"/>
      <c r="Z19" s="49"/>
      <c r="AA19" s="49"/>
      <c r="AB19" s="49"/>
      <c r="AC19" s="49"/>
      <c r="AD19" s="49"/>
      <c r="AE19" s="49"/>
      <c r="AF19" s="49"/>
      <c r="AG19" s="49"/>
      <c r="AH19" s="45">
        <f>IF(OR(Y19='Liste déroulante'!$S$5,Y19='Liste déroulante'!$S$7,Z19='Liste déroulante'!$T$5,AA19='Liste déroulante'!$U$5,'Données produit'!AD19='Liste déroulante'!$X$5,AG19='Liste déroulante'!$AA$5),"Catégorie E",IF(OR(Y19='Liste déroulante'!$S$6,Y19='Liste déroulante'!$S$8),"Catégorie D",IF(OR(AA19='Liste déroulante'!$U$6,AA19='Liste déroulante'!$U$7,'Données produit'!AB19='Liste déroulante'!$V$5,'Données produit'!AB19='Liste déroulante'!$V$6,'Données produit'!AC19='Liste déroulante'!$W$5,'Données produit'!AC19='Liste déroulante'!$W$6,'Données produit'!AC19='Liste déroulante'!$W$7,'Données produit'!AC19='Liste déroulante'!$W$8,AD19='Liste déroulante'!$X$6,AE19='Liste déroulante'!$Y$5,AF19='Liste déroulante'!$Z$5),1,0)))</f>
        <v>0</v>
      </c>
      <c r="AI19" s="49"/>
      <c r="AJ19" s="49"/>
      <c r="AK19" s="49"/>
      <c r="AL19" s="49"/>
      <c r="AM19" s="45">
        <f>IF((OR(AI19='Liste déroulante'!$AC$5,AI19='Liste déroulante'!$AC$6,AI19='Liste déroulante'!$AC$7,AJ19='Liste déroulante'!$AD$5,AK19='Liste déroulante'!$AE$5,AL19='Liste déroulante'!$AG$5)),'Liste déroulante'!$A$7,0)</f>
        <v>0</v>
      </c>
      <c r="AN19" s="49"/>
      <c r="AO19" s="49"/>
      <c r="AP19" s="49"/>
      <c r="AQ19" s="45">
        <f>IF(OR(AN19='Liste déroulante'!$AH$5,'Données produit'!AN19='Liste déroulante'!$AH$6,'Données produit'!AN19='Liste déroulante'!$AH$7,'Données produit'!AO19='Liste déroulante'!$AI$5,'Données produit'!AP19='Liste déroulante'!$AJ$5),'Liste déroulante'!$A$8,0)</f>
        <v>0</v>
      </c>
      <c r="AR19" s="49"/>
      <c r="AS19" s="45">
        <f>IF(AR19='Liste déroulante'!$AK$5,4,0)</f>
        <v>0</v>
      </c>
      <c r="AT19" s="53"/>
      <c r="AU19" s="71">
        <f>IF(AT19='Liste déroulante'!$AL$5,3,IF(AT19='Liste déroulante'!$AL$6,3,IF(AT19='Liste déroulante'!$AL$7,2,IF(AT19='Liste déroulante'!$AL$8,1,0))))</f>
        <v>0</v>
      </c>
      <c r="AV19" s="53"/>
      <c r="AW19" s="71">
        <f>IF(AV19='Liste déroulante'!$AM$5,3,IF(AV19='Liste déroulante'!$AM$6,3,IF(AV19='Liste déroulante'!$AM$7,2,IF(AV19='Liste déroulante'!$AM$8,1,0))))</f>
        <v>0</v>
      </c>
      <c r="AX19" s="53"/>
      <c r="AY19" s="72">
        <f>IF(AX19='Liste déroulante'!$AN$5,3,IF(AX19='Liste déroulante'!$AN$6,3,IF(AX19='Liste déroulante'!$AN$7,2,IF(AX19='Liste déroulante'!$AN$8,1,0))))</f>
        <v>0</v>
      </c>
      <c r="AZ19" s="59"/>
      <c r="BA19" s="72">
        <f>IF(OR(AZ19='Liste déroulante'!$AO$5,'Données produit'!AZ19='Liste déroulante'!$AO$6,'Données produit'!AZ19='Liste déroulante'!$AO$7),3,IF('Données produit'!AZ19='Liste déroulante'!$AO$8,2,0))</f>
        <v>0</v>
      </c>
      <c r="BB19" s="53"/>
      <c r="BC19" s="72">
        <f>IF(BB19='Liste déroulante'!$AP$5,3,IF('Données produit'!BB19='Liste déroulante'!$AP$6,2,0))</f>
        <v>0</v>
      </c>
      <c r="BD19" s="53"/>
      <c r="BE19" s="72">
        <f>IF(OR(BD19='Liste déroulante'!$AQ$5,BD19='Liste déroulante'!$AQ$9,BD19='Liste déroulante'!$AQ$10),4,IF(OR(BD19='Liste déroulante'!$AQ$6,BD19='Liste déroulante'!$AQ$11,BD19='Liste déroulante'!$AQ$12),3,IF(OR(BD19='Liste déroulante'!$AQ$7,BD19='Liste déroulante'!$AQ$8,BD19='Liste déroulante'!$AQ$11,BD19='Liste déroulante'!$AQ$12),2,0)))</f>
        <v>0</v>
      </c>
      <c r="BF19" s="53"/>
      <c r="BG19" s="72">
        <f>IF(BF19='Liste déroulante'!$AR$5,4,IF('Données produit'!BF19='Liste déroulante'!$AR$6,3,0))</f>
        <v>0</v>
      </c>
      <c r="BH19" s="59"/>
      <c r="BI19" s="72">
        <f>IF(BH19='Liste déroulante'!$AS$5,3,0)</f>
        <v>0</v>
      </c>
      <c r="BJ19" s="53"/>
      <c r="BK19" s="72">
        <f>IF(BJ19='Liste déroulante'!$AT$5,4,0)</f>
        <v>0</v>
      </c>
      <c r="BL19" s="53"/>
      <c r="BM19" s="72">
        <f>IF(BL19='Liste déroulante'!$AU$5,4,IF('Données produit'!BL19='Liste déroulante'!$AU$6,3,IF(OR('Données produit'!BL19='Liste déroulante'!$AU$7,'Données produit'!BL19='Liste déroulante'!$AU$8),2,0)))</f>
        <v>0</v>
      </c>
      <c r="BN19" s="49"/>
      <c r="BO19" s="49"/>
      <c r="BP19" s="49"/>
      <c r="BQ19" s="49"/>
      <c r="BR19" s="49"/>
      <c r="BS19" s="49"/>
      <c r="BT19" s="45">
        <f>IF(OR(BN19='Liste déroulante'!$AV$5,BN19='Liste déroulante'!$AV$6,BO19='Liste déroulante'!$AW$5,'Données produit'!BP19='Liste déroulante'!$AX$5,BQ19='Liste déroulante'!$AY$5),"Catégorie E",IF(OR(BR19='Liste déroulante'!$AZ$5,BS19='Liste déroulante'!$BA$5),1,0))</f>
        <v>0</v>
      </c>
      <c r="BU19" s="49"/>
      <c r="BV19" s="49"/>
      <c r="BW19" s="75"/>
      <c r="BX19" s="44">
        <f>IF(OR(BU19='Liste déroulante'!$BB$5,'Données produit'!BU19='Liste déroulante'!$BB$6),"Catégorie E",IF(BV19='Liste déroulante'!$BD$5,4,IF(BW19='Liste déroulante'!$BE$5,1,0)))</f>
        <v>0</v>
      </c>
      <c r="BY19" s="53"/>
      <c r="BZ19" s="49"/>
      <c r="CA19" s="45">
        <f>IF(BY19='Liste déroulante'!$BF$5,"Catégorie E",IF(BZ19='Liste déroulante'!$BG$5,1,0))</f>
        <v>0</v>
      </c>
      <c r="CB19" s="43"/>
      <c r="CC19" s="45">
        <f>IF(CB19='Liste déroulante'!$BH$5,"Catégorie E",0)</f>
        <v>0</v>
      </c>
      <c r="CD19" s="45">
        <f t="shared" si="0"/>
        <v>0</v>
      </c>
      <c r="CE19" s="45">
        <f t="shared" si="1"/>
        <v>0</v>
      </c>
      <c r="CF19" s="45">
        <f t="shared" si="2"/>
        <v>0</v>
      </c>
      <c r="CG19" s="45">
        <f t="shared" si="3"/>
        <v>0</v>
      </c>
      <c r="CH19" s="45">
        <f t="shared" si="4"/>
        <v>0</v>
      </c>
      <c r="CI19" s="45">
        <f t="shared" si="5"/>
        <v>0</v>
      </c>
      <c r="CJ19" s="45">
        <f t="shared" si="6"/>
        <v>0</v>
      </c>
      <c r="CK19" s="44">
        <f t="shared" si="7"/>
        <v>0</v>
      </c>
      <c r="CL19" s="44">
        <f>LARGE('Données produit'!O19:BI19,1)</f>
        <v>0</v>
      </c>
      <c r="CM19" s="44">
        <f t="shared" si="8"/>
        <v>0</v>
      </c>
      <c r="CN19" s="44">
        <f>LARGE('Données produit'!BJ19:CK19,1)</f>
        <v>0</v>
      </c>
      <c r="CO19" s="44">
        <f t="shared" si="9"/>
        <v>0</v>
      </c>
      <c r="CQ19" s="72" t="s">
        <v>270</v>
      </c>
      <c r="CR19" s="63"/>
    </row>
    <row r="20" spans="9:96" x14ac:dyDescent="0.35">
      <c r="I20" s="49"/>
      <c r="J20" s="52"/>
      <c r="K20" s="52"/>
      <c r="L20" s="52"/>
      <c r="M20" s="56"/>
      <c r="N20" s="49"/>
      <c r="O20" s="45">
        <f>IF(OR(I20='Liste déroulante'!$F$5,I20='Liste déroulante'!$F$6,I20='Liste déroulante'!$F$7,J20='Liste déroulante'!$G$5,J20='Liste déroulante'!$G$6,K20='Liste déroulante'!$H$5,K20='Liste déroulante'!$H$6,L20='Liste déroulante'!$I$5,L20='Liste déroulante'!$I$6,M20='Liste déroulante'!$J$5,N20='Liste déroulante'!$K$5),'Liste déroulante'!$A$7,IF(OR(I20='Liste déroulante'!$F$8,J20='Liste déroulante'!$G$7,'Données produit'!K20='Liste déroulante'!$H$7),'Liste déroulante'!$A$8,0))</f>
        <v>0</v>
      </c>
      <c r="P20" s="57"/>
      <c r="Q20" s="57"/>
      <c r="R20" s="49"/>
      <c r="S20" s="45">
        <f>IF(OR(P20='Liste déroulante'!$L$5,P20='Liste déroulante'!$L$6,P20='Liste déroulante'!$L$7,Q20='Liste déroulante'!$M$5,R20='Liste déroulante'!$N$5),'Liste déroulante'!$A$7,IF(P20='Liste déroulante'!$L$8,'Liste déroulante'!$A$8,0))</f>
        <v>0</v>
      </c>
      <c r="T20" s="57"/>
      <c r="U20" s="52"/>
      <c r="V20" s="52"/>
      <c r="W20" s="49"/>
      <c r="X20" s="45">
        <f>IF(OR(T20='Liste déroulante'!$O$5,T20='Liste déroulante'!$O$6,T20='Liste déroulante'!$O$7,T20='Liste déroulante'!$O$9,T20='Liste déroulante'!$O$10,T20='Liste déroulante'!$O$11,T20='Liste déroulante'!$O$12,U20='Liste déroulante'!$P$5,U20='Liste déroulante'!$P$6,V20='Liste déroulante'!$Q$5,W20='Liste déroulante'!$R$5),'Liste déroulante'!$A$7,IF(OR(T20='Liste déroulante'!$O$8,'Données produit'!T20='Liste déroulante'!$O$13),'Liste déroulante'!$A$8,0))</f>
        <v>0</v>
      </c>
      <c r="Y20" s="49"/>
      <c r="Z20" s="49"/>
      <c r="AA20" s="49"/>
      <c r="AB20" s="49"/>
      <c r="AC20" s="49"/>
      <c r="AD20" s="49"/>
      <c r="AE20" s="49"/>
      <c r="AF20" s="49"/>
      <c r="AG20" s="49"/>
      <c r="AH20" s="45">
        <f>IF(OR(Y20='Liste déroulante'!$S$5,Y20='Liste déroulante'!$S$7,Z20='Liste déroulante'!$T$5,AA20='Liste déroulante'!$U$5,'Données produit'!AD20='Liste déroulante'!$X$5,AG20='Liste déroulante'!$AA$5),"Catégorie E",IF(OR(Y20='Liste déroulante'!$S$6,Y20='Liste déroulante'!$S$8),"Catégorie D",IF(OR(AA20='Liste déroulante'!$U$6,AA20='Liste déroulante'!$U$7,'Données produit'!AB20='Liste déroulante'!$V$5,'Données produit'!AB20='Liste déroulante'!$V$6,'Données produit'!AC20='Liste déroulante'!$W$5,'Données produit'!AC20='Liste déroulante'!$W$6,'Données produit'!AC20='Liste déroulante'!$W$7,'Données produit'!AC20='Liste déroulante'!$W$8,AD20='Liste déroulante'!$X$6,AE20='Liste déroulante'!$Y$5,AF20='Liste déroulante'!$Z$5),1,0)))</f>
        <v>0</v>
      </c>
      <c r="AI20" s="49"/>
      <c r="AJ20" s="49"/>
      <c r="AK20" s="49"/>
      <c r="AL20" s="49"/>
      <c r="AM20" s="45">
        <f>IF((OR(AI20='Liste déroulante'!$AC$5,AI20='Liste déroulante'!$AC$6,AI20='Liste déroulante'!$AC$7,AJ20='Liste déroulante'!$AD$5,AK20='Liste déroulante'!$AE$5,AL20='Liste déroulante'!$AG$5)),'Liste déroulante'!$A$7,0)</f>
        <v>0</v>
      </c>
      <c r="AN20" s="49"/>
      <c r="AO20" s="49"/>
      <c r="AP20" s="49"/>
      <c r="AQ20" s="45">
        <f>IF(OR(AN20='Liste déroulante'!$AH$5,'Données produit'!AN20='Liste déroulante'!$AH$6,'Données produit'!AN20='Liste déroulante'!$AH$7,'Données produit'!AO20='Liste déroulante'!$AI$5,'Données produit'!AP20='Liste déroulante'!$AJ$5),'Liste déroulante'!$A$8,0)</f>
        <v>0</v>
      </c>
      <c r="AR20" s="49"/>
      <c r="AS20" s="45">
        <f>IF(AR20='Liste déroulante'!$AK$5,4,0)</f>
        <v>0</v>
      </c>
      <c r="AT20" s="53"/>
      <c r="AU20" s="71">
        <f>IF(AT20='Liste déroulante'!$AL$5,3,IF(AT20='Liste déroulante'!$AL$6,3,IF(AT20='Liste déroulante'!$AL$7,2,IF(AT20='Liste déroulante'!$AL$8,1,0))))</f>
        <v>0</v>
      </c>
      <c r="AV20" s="53"/>
      <c r="AW20" s="71">
        <f>IF(AV20='Liste déroulante'!$AM$5,3,IF(AV20='Liste déroulante'!$AM$6,3,IF(AV20='Liste déroulante'!$AM$7,2,IF(AV20='Liste déroulante'!$AM$8,1,0))))</f>
        <v>0</v>
      </c>
      <c r="AX20" s="53"/>
      <c r="AY20" s="72">
        <f>IF(AX20='Liste déroulante'!$AN$5,3,IF(AX20='Liste déroulante'!$AN$6,3,IF(AX20='Liste déroulante'!$AN$7,2,IF(AX20='Liste déroulante'!$AN$8,1,0))))</f>
        <v>0</v>
      </c>
      <c r="AZ20" s="59"/>
      <c r="BA20" s="72">
        <f>IF(OR(AZ20='Liste déroulante'!$AO$5,'Données produit'!AZ20='Liste déroulante'!$AO$6,'Données produit'!AZ20='Liste déroulante'!$AO$7),3,IF('Données produit'!AZ20='Liste déroulante'!$AO$8,2,0))</f>
        <v>0</v>
      </c>
      <c r="BB20" s="53"/>
      <c r="BC20" s="72">
        <f>IF(BB20='Liste déroulante'!$AP$5,3,IF('Données produit'!BB20='Liste déroulante'!$AP$6,2,0))</f>
        <v>0</v>
      </c>
      <c r="BD20" s="53"/>
      <c r="BE20" s="72">
        <f>IF(OR(BD20='Liste déroulante'!$AQ$5,BD20='Liste déroulante'!$AQ$9,BD20='Liste déroulante'!$AQ$10),4,IF(OR(BD20='Liste déroulante'!$AQ$6,BD20='Liste déroulante'!$AQ$11,BD20='Liste déroulante'!$AQ$12),3,IF(OR(BD20='Liste déroulante'!$AQ$7,BD20='Liste déroulante'!$AQ$8,BD20='Liste déroulante'!$AQ$11,BD20='Liste déroulante'!$AQ$12),2,0)))</f>
        <v>0</v>
      </c>
      <c r="BF20" s="53"/>
      <c r="BG20" s="72">
        <f>IF(BF20='Liste déroulante'!$AR$5,4,IF('Données produit'!BF20='Liste déroulante'!$AR$6,3,0))</f>
        <v>0</v>
      </c>
      <c r="BH20" s="59"/>
      <c r="BI20" s="72">
        <f>IF(BH20='Liste déroulante'!$AS$5,3,0)</f>
        <v>0</v>
      </c>
      <c r="BJ20" s="53"/>
      <c r="BK20" s="72">
        <f>IF(BJ20='Liste déroulante'!$AT$5,4,0)</f>
        <v>0</v>
      </c>
      <c r="BL20" s="53"/>
      <c r="BM20" s="72">
        <f>IF(BL20='Liste déroulante'!$AU$5,4,IF('Données produit'!BL20='Liste déroulante'!$AU$6,3,IF(OR('Données produit'!BL20='Liste déroulante'!$AU$7,'Données produit'!BL20='Liste déroulante'!$AU$8),2,0)))</f>
        <v>0</v>
      </c>
      <c r="BN20" s="49"/>
      <c r="BO20" s="49"/>
      <c r="BP20" s="49"/>
      <c r="BQ20" s="49"/>
      <c r="BR20" s="49"/>
      <c r="BS20" s="49"/>
      <c r="BT20" s="45">
        <f>IF(OR(BN20='Liste déroulante'!$AV$5,BN20='Liste déroulante'!$AV$6,BO20='Liste déroulante'!$AW$5,'Données produit'!BP20='Liste déroulante'!$AX$5,BQ20='Liste déroulante'!$AY$5),"Catégorie E",IF(OR(BR20='Liste déroulante'!$AZ$5,BS20='Liste déroulante'!$BA$5),1,0))</f>
        <v>0</v>
      </c>
      <c r="BU20" s="49"/>
      <c r="BV20" s="49"/>
      <c r="BW20" s="75"/>
      <c r="BX20" s="44">
        <f>IF(OR(BU20='Liste déroulante'!$BB$5,'Données produit'!BU20='Liste déroulante'!$BB$6),"Catégorie E",IF(BV20='Liste déroulante'!$BD$5,4,IF(BW20='Liste déroulante'!$BE$5,1,0)))</f>
        <v>0</v>
      </c>
      <c r="BY20" s="53"/>
      <c r="BZ20" s="49"/>
      <c r="CA20" s="45">
        <f>IF(BY20='Liste déroulante'!$BF$5,"Catégorie E",IF(BZ20='Liste déroulante'!$BG$5,1,0))</f>
        <v>0</v>
      </c>
      <c r="CB20" s="43"/>
      <c r="CC20" s="45">
        <f>IF(CB20='Liste déroulante'!$BH$5,"Catégorie E",0)</f>
        <v>0</v>
      </c>
      <c r="CD20" s="45">
        <f t="shared" si="0"/>
        <v>0</v>
      </c>
      <c r="CE20" s="45">
        <f t="shared" si="1"/>
        <v>0</v>
      </c>
      <c r="CF20" s="45">
        <f t="shared" si="2"/>
        <v>0</v>
      </c>
      <c r="CG20" s="45">
        <f t="shared" si="3"/>
        <v>0</v>
      </c>
      <c r="CH20" s="45">
        <f t="shared" si="4"/>
        <v>0</v>
      </c>
      <c r="CI20" s="45">
        <f t="shared" si="5"/>
        <v>0</v>
      </c>
      <c r="CJ20" s="45">
        <f t="shared" si="6"/>
        <v>0</v>
      </c>
      <c r="CK20" s="44">
        <f t="shared" si="7"/>
        <v>0</v>
      </c>
      <c r="CL20" s="44">
        <f>LARGE('Données produit'!O20:BI20,1)</f>
        <v>0</v>
      </c>
      <c r="CM20" s="44">
        <f t="shared" si="8"/>
        <v>0</v>
      </c>
      <c r="CN20" s="44">
        <f>LARGE('Données produit'!BJ20:CK20,1)</f>
        <v>0</v>
      </c>
      <c r="CO20" s="44">
        <f t="shared" si="9"/>
        <v>0</v>
      </c>
      <c r="CQ20" s="72" t="s">
        <v>271</v>
      </c>
      <c r="CR20" s="63"/>
    </row>
    <row r="21" spans="9:96" x14ac:dyDescent="0.35">
      <c r="I21" s="49"/>
      <c r="J21" s="52"/>
      <c r="K21" s="52"/>
      <c r="L21" s="52"/>
      <c r="M21" s="56"/>
      <c r="N21" s="49"/>
      <c r="O21" s="45">
        <f>IF(OR(I21='Liste déroulante'!$F$5,I21='Liste déroulante'!$F$6,I21='Liste déroulante'!$F$7,J21='Liste déroulante'!$G$5,J21='Liste déroulante'!$G$6,K21='Liste déroulante'!$H$5,K21='Liste déroulante'!$H$6,L21='Liste déroulante'!$I$5,L21='Liste déroulante'!$I$6,M21='Liste déroulante'!$J$5,N21='Liste déroulante'!$K$5),'Liste déroulante'!$A$7,IF(OR(I21='Liste déroulante'!$F$8,J21='Liste déroulante'!$G$7,'Données produit'!K21='Liste déroulante'!$H$7),'Liste déroulante'!$A$8,0))</f>
        <v>0</v>
      </c>
      <c r="P21" s="57"/>
      <c r="Q21" s="57"/>
      <c r="R21" s="49"/>
      <c r="S21" s="45">
        <f>IF(OR(P21='Liste déroulante'!$L$5,P21='Liste déroulante'!$L$6,P21='Liste déroulante'!$L$7,Q21='Liste déroulante'!$M$5,R21='Liste déroulante'!$N$5),'Liste déroulante'!$A$7,IF(P21='Liste déroulante'!$L$8,'Liste déroulante'!$A$8,0))</f>
        <v>0</v>
      </c>
      <c r="T21" s="57"/>
      <c r="U21" s="52"/>
      <c r="V21" s="52"/>
      <c r="W21" s="49"/>
      <c r="X21" s="45">
        <f>IF(OR(T21='Liste déroulante'!$O$5,T21='Liste déroulante'!$O$6,T21='Liste déroulante'!$O$7,T21='Liste déroulante'!$O$9,T21='Liste déroulante'!$O$10,T21='Liste déroulante'!$O$11,T21='Liste déroulante'!$O$12,U21='Liste déroulante'!$P$5,U21='Liste déroulante'!$P$6,V21='Liste déroulante'!$Q$5,W21='Liste déroulante'!$R$5),'Liste déroulante'!$A$7,IF(OR(T21='Liste déroulante'!$O$8,'Données produit'!T21='Liste déroulante'!$O$13),'Liste déroulante'!$A$8,0))</f>
        <v>0</v>
      </c>
      <c r="Y21" s="49"/>
      <c r="Z21" s="49"/>
      <c r="AA21" s="49"/>
      <c r="AB21" s="49"/>
      <c r="AC21" s="49"/>
      <c r="AD21" s="49"/>
      <c r="AE21" s="49"/>
      <c r="AF21" s="49"/>
      <c r="AG21" s="49"/>
      <c r="AH21" s="45">
        <f>IF(OR(Y21='Liste déroulante'!$S$5,Y21='Liste déroulante'!$S$7,Z21='Liste déroulante'!$T$5,AA21='Liste déroulante'!$U$5,'Données produit'!AD21='Liste déroulante'!$X$5,AG21='Liste déroulante'!$AA$5),"Catégorie E",IF(OR(Y21='Liste déroulante'!$S$6,Y21='Liste déroulante'!$S$8),"Catégorie D",IF(OR(AA21='Liste déroulante'!$U$6,AA21='Liste déroulante'!$U$7,'Données produit'!AB21='Liste déroulante'!$V$5,'Données produit'!AB21='Liste déroulante'!$V$6,'Données produit'!AC21='Liste déroulante'!$W$5,'Données produit'!AC21='Liste déroulante'!$W$6,'Données produit'!AC21='Liste déroulante'!$W$7,'Données produit'!AC21='Liste déroulante'!$W$8,AD21='Liste déroulante'!$X$6,AE21='Liste déroulante'!$Y$5,AF21='Liste déroulante'!$Z$5),1,0)))</f>
        <v>0</v>
      </c>
      <c r="AI21" s="49"/>
      <c r="AJ21" s="49"/>
      <c r="AK21" s="49"/>
      <c r="AL21" s="49"/>
      <c r="AM21" s="45">
        <f>IF((OR(AI21='Liste déroulante'!$AC$5,AI21='Liste déroulante'!$AC$6,AI21='Liste déroulante'!$AC$7,AJ21='Liste déroulante'!$AD$5,AK21='Liste déroulante'!$AE$5,AL21='Liste déroulante'!$AG$5)),'Liste déroulante'!$A$7,0)</f>
        <v>0</v>
      </c>
      <c r="AN21" s="49"/>
      <c r="AO21" s="49"/>
      <c r="AP21" s="49"/>
      <c r="AQ21" s="45">
        <f>IF(OR(AN21='Liste déroulante'!$AH$5,'Données produit'!AN21='Liste déroulante'!$AH$6,'Données produit'!AN21='Liste déroulante'!$AH$7,'Données produit'!AO21='Liste déroulante'!$AI$5,'Données produit'!AP21='Liste déroulante'!$AJ$5),'Liste déroulante'!$A$8,0)</f>
        <v>0</v>
      </c>
      <c r="AR21" s="49"/>
      <c r="AS21" s="45">
        <f>IF(AR21='Liste déroulante'!$AK$5,4,0)</f>
        <v>0</v>
      </c>
      <c r="AT21" s="53"/>
      <c r="AU21" s="71">
        <f>IF(AT21='Liste déroulante'!$AL$5,3,IF(AT21='Liste déroulante'!$AL$6,3,IF(AT21='Liste déroulante'!$AL$7,2,IF(AT21='Liste déroulante'!$AL$8,1,0))))</f>
        <v>0</v>
      </c>
      <c r="AV21" s="53"/>
      <c r="AW21" s="71">
        <f>IF(AV21='Liste déroulante'!$AM$5,3,IF(AV21='Liste déroulante'!$AM$6,3,IF(AV21='Liste déroulante'!$AM$7,2,IF(AV21='Liste déroulante'!$AM$8,1,0))))</f>
        <v>0</v>
      </c>
      <c r="AX21" s="53"/>
      <c r="AY21" s="72">
        <f>IF(AX21='Liste déroulante'!$AN$5,3,IF(AX21='Liste déroulante'!$AN$6,3,IF(AX21='Liste déroulante'!$AN$7,2,IF(AX21='Liste déroulante'!$AN$8,1,0))))</f>
        <v>0</v>
      </c>
      <c r="AZ21" s="59"/>
      <c r="BA21" s="72">
        <f>IF(OR(AZ21='Liste déroulante'!$AO$5,'Données produit'!AZ21='Liste déroulante'!$AO$6,'Données produit'!AZ21='Liste déroulante'!$AO$7),3,IF('Données produit'!AZ21='Liste déroulante'!$AO$8,2,0))</f>
        <v>0</v>
      </c>
      <c r="BB21" s="53"/>
      <c r="BC21" s="72">
        <f>IF(BB21='Liste déroulante'!$AP$5,3,IF('Données produit'!BB21='Liste déroulante'!$AP$6,2,0))</f>
        <v>0</v>
      </c>
      <c r="BD21" s="53"/>
      <c r="BE21" s="72">
        <f>IF(OR(BD21='Liste déroulante'!$AQ$5,BD21='Liste déroulante'!$AQ$9,BD21='Liste déroulante'!$AQ$10),4,IF(OR(BD21='Liste déroulante'!$AQ$6,BD21='Liste déroulante'!$AQ$11,BD21='Liste déroulante'!$AQ$12),3,IF(OR(BD21='Liste déroulante'!$AQ$7,BD21='Liste déroulante'!$AQ$8,BD21='Liste déroulante'!$AQ$11,BD21='Liste déroulante'!$AQ$12),2,0)))</f>
        <v>0</v>
      </c>
      <c r="BF21" s="53"/>
      <c r="BG21" s="72">
        <f>IF(BF21='Liste déroulante'!$AR$5,4,IF('Données produit'!BF21='Liste déroulante'!$AR$6,3,0))</f>
        <v>0</v>
      </c>
      <c r="BH21" s="59"/>
      <c r="BI21" s="72">
        <f>IF(BH21='Liste déroulante'!$AS$5,3,0)</f>
        <v>0</v>
      </c>
      <c r="BJ21" s="53"/>
      <c r="BK21" s="72">
        <f>IF(BJ21='Liste déroulante'!$AT$5,4,0)</f>
        <v>0</v>
      </c>
      <c r="BL21" s="53"/>
      <c r="BM21" s="72">
        <f>IF(BL21='Liste déroulante'!$AU$5,4,IF('Données produit'!BL21='Liste déroulante'!$AU$6,3,IF(OR('Données produit'!BL21='Liste déroulante'!$AU$7,'Données produit'!BL21='Liste déroulante'!$AU$8),2,0)))</f>
        <v>0</v>
      </c>
      <c r="BN21" s="49"/>
      <c r="BO21" s="49"/>
      <c r="BP21" s="49"/>
      <c r="BQ21" s="49"/>
      <c r="BR21" s="49"/>
      <c r="BS21" s="49"/>
      <c r="BT21" s="45">
        <f>IF(OR(BN21='Liste déroulante'!$AV$5,BN21='Liste déroulante'!$AV$6,BO21='Liste déroulante'!$AW$5,'Données produit'!BP21='Liste déroulante'!$AX$5,BQ21='Liste déroulante'!$AY$5),"Catégorie E",IF(OR(BR21='Liste déroulante'!$AZ$5,BS21='Liste déroulante'!$BA$5),1,0))</f>
        <v>0</v>
      </c>
      <c r="BU21" s="49"/>
      <c r="BV21" s="49"/>
      <c r="BW21" s="75"/>
      <c r="BX21" s="44">
        <f>IF(OR(BU21='Liste déroulante'!$BB$5,'Données produit'!BU21='Liste déroulante'!$BB$6),"Catégorie E",IF(BV21='Liste déroulante'!$BD$5,4,IF(BW21='Liste déroulante'!$BE$5,1,0)))</f>
        <v>0</v>
      </c>
      <c r="BY21" s="53"/>
      <c r="BZ21" s="49"/>
      <c r="CA21" s="45">
        <f>IF(BY21='Liste déroulante'!$BF$5,"Catégorie E",IF(BZ21='Liste déroulante'!$BG$5,1,0))</f>
        <v>0</v>
      </c>
      <c r="CB21" s="43"/>
      <c r="CC21" s="45">
        <f>IF(CB21='Liste déroulante'!$BH$5,"Catégorie E",0)</f>
        <v>0</v>
      </c>
      <c r="CD21" s="45">
        <f t="shared" si="0"/>
        <v>0</v>
      </c>
      <c r="CE21" s="45">
        <f t="shared" si="1"/>
        <v>0</v>
      </c>
      <c r="CF21" s="45">
        <f t="shared" si="2"/>
        <v>0</v>
      </c>
      <c r="CG21" s="45">
        <f t="shared" si="3"/>
        <v>0</v>
      </c>
      <c r="CH21" s="45">
        <f t="shared" si="4"/>
        <v>0</v>
      </c>
      <c r="CI21" s="45">
        <f t="shared" si="5"/>
        <v>0</v>
      </c>
      <c r="CJ21" s="45">
        <f t="shared" si="6"/>
        <v>0</v>
      </c>
      <c r="CK21" s="44">
        <f t="shared" si="7"/>
        <v>0</v>
      </c>
      <c r="CL21" s="44">
        <f>LARGE('Données produit'!O21:BI21,1)</f>
        <v>0</v>
      </c>
      <c r="CM21" s="44">
        <f t="shared" si="8"/>
        <v>0</v>
      </c>
      <c r="CN21" s="44">
        <f>LARGE('Données produit'!BJ21:CK21,1)</f>
        <v>0</v>
      </c>
      <c r="CO21" s="44">
        <f t="shared" si="9"/>
        <v>0</v>
      </c>
    </row>
    <row r="22" spans="9:96" x14ac:dyDescent="0.35">
      <c r="I22" s="49"/>
      <c r="J22" s="52"/>
      <c r="K22" s="52"/>
      <c r="L22" s="52"/>
      <c r="M22" s="56"/>
      <c r="N22" s="49"/>
      <c r="O22" s="45">
        <f>IF(OR(I22='Liste déroulante'!$F$5,I22='Liste déroulante'!$F$6,I22='Liste déroulante'!$F$7,J22='Liste déroulante'!$G$5,J22='Liste déroulante'!$G$6,K22='Liste déroulante'!$H$5,K22='Liste déroulante'!$H$6,L22='Liste déroulante'!$I$5,L22='Liste déroulante'!$I$6,M22='Liste déroulante'!$J$5,N22='Liste déroulante'!$K$5),'Liste déroulante'!$A$7,IF(OR(I22='Liste déroulante'!$F$8,J22='Liste déroulante'!$G$7,'Données produit'!K22='Liste déroulante'!$H$7),'Liste déroulante'!$A$8,0))</f>
        <v>0</v>
      </c>
      <c r="P22" s="57"/>
      <c r="Q22" s="57"/>
      <c r="R22" s="49"/>
      <c r="S22" s="45">
        <f>IF(OR(P22='Liste déroulante'!$L$5,P22='Liste déroulante'!$L$6,P22='Liste déroulante'!$L$7,Q22='Liste déroulante'!$M$5,R22='Liste déroulante'!$N$5),'Liste déroulante'!$A$7,IF(P22='Liste déroulante'!$L$8,'Liste déroulante'!$A$8,0))</f>
        <v>0</v>
      </c>
      <c r="T22" s="57"/>
      <c r="U22" s="52"/>
      <c r="V22" s="52"/>
      <c r="W22" s="49"/>
      <c r="X22" s="45">
        <f>IF(OR(T22='Liste déroulante'!$O$5,T22='Liste déroulante'!$O$6,T22='Liste déroulante'!$O$7,T22='Liste déroulante'!$O$9,T22='Liste déroulante'!$O$10,T22='Liste déroulante'!$O$11,T22='Liste déroulante'!$O$12,U22='Liste déroulante'!$P$5,U22='Liste déroulante'!$P$6,V22='Liste déroulante'!$Q$5,W22='Liste déroulante'!$R$5),'Liste déroulante'!$A$7,IF(OR(T22='Liste déroulante'!$O$8,'Données produit'!T22='Liste déroulante'!$O$13),'Liste déroulante'!$A$8,0))</f>
        <v>0</v>
      </c>
      <c r="Y22" s="49"/>
      <c r="Z22" s="49"/>
      <c r="AA22" s="49"/>
      <c r="AB22" s="49"/>
      <c r="AC22" s="49"/>
      <c r="AD22" s="49"/>
      <c r="AE22" s="49"/>
      <c r="AF22" s="49"/>
      <c r="AG22" s="49"/>
      <c r="AH22" s="45">
        <f>IF(OR(Y22='Liste déroulante'!$S$5,Y22='Liste déroulante'!$S$7,Z22='Liste déroulante'!$T$5,AA22='Liste déroulante'!$U$5,'Données produit'!AD22='Liste déroulante'!$X$5,AG22='Liste déroulante'!$AA$5),"Catégorie E",IF(OR(Y22='Liste déroulante'!$S$6,Y22='Liste déroulante'!$S$8),"Catégorie D",IF(OR(AA22='Liste déroulante'!$U$6,AA22='Liste déroulante'!$U$7,'Données produit'!AB22='Liste déroulante'!$V$5,'Données produit'!AB22='Liste déroulante'!$V$6,'Données produit'!AC22='Liste déroulante'!$W$5,'Données produit'!AC22='Liste déroulante'!$W$6,'Données produit'!AC22='Liste déroulante'!$W$7,'Données produit'!AC22='Liste déroulante'!$W$8,AD22='Liste déroulante'!$X$6,AE22='Liste déroulante'!$Y$5,AF22='Liste déroulante'!$Z$5),1,0)))</f>
        <v>0</v>
      </c>
      <c r="AI22" s="49"/>
      <c r="AJ22" s="49"/>
      <c r="AK22" s="49"/>
      <c r="AL22" s="49"/>
      <c r="AM22" s="45">
        <f>IF((OR(AI22='Liste déroulante'!$AC$5,AI22='Liste déroulante'!$AC$6,AI22='Liste déroulante'!$AC$7,AJ22='Liste déroulante'!$AD$5,AK22='Liste déroulante'!$AE$5,AL22='Liste déroulante'!$AG$5)),'Liste déroulante'!$A$7,0)</f>
        <v>0</v>
      </c>
      <c r="AN22" s="49"/>
      <c r="AO22" s="49"/>
      <c r="AP22" s="49"/>
      <c r="AQ22" s="45">
        <f>IF(OR(AN22='Liste déroulante'!$AH$5,'Données produit'!AN22='Liste déroulante'!$AH$6,'Données produit'!AN22='Liste déroulante'!$AH$7,'Données produit'!AO22='Liste déroulante'!$AI$5,'Données produit'!AP22='Liste déroulante'!$AJ$5),'Liste déroulante'!$A$8,0)</f>
        <v>0</v>
      </c>
      <c r="AR22" s="49"/>
      <c r="AS22" s="45">
        <f>IF(AR22='Liste déroulante'!$AK$5,4,0)</f>
        <v>0</v>
      </c>
      <c r="AT22" s="53"/>
      <c r="AU22" s="71">
        <f>IF(AT22='Liste déroulante'!$AL$5,3,IF(AT22='Liste déroulante'!$AL$6,3,IF(AT22='Liste déroulante'!$AL$7,2,IF(AT22='Liste déroulante'!$AL$8,1,0))))</f>
        <v>0</v>
      </c>
      <c r="AV22" s="53"/>
      <c r="AW22" s="71">
        <f>IF(AV22='Liste déroulante'!$AM$5,3,IF(AV22='Liste déroulante'!$AM$6,3,IF(AV22='Liste déroulante'!$AM$7,2,IF(AV22='Liste déroulante'!$AM$8,1,0))))</f>
        <v>0</v>
      </c>
      <c r="AX22" s="53"/>
      <c r="AY22" s="72">
        <f>IF(AX22='Liste déroulante'!$AN$5,3,IF(AX22='Liste déroulante'!$AN$6,3,IF(AX22='Liste déroulante'!$AN$7,2,IF(AX22='Liste déroulante'!$AN$8,1,0))))</f>
        <v>0</v>
      </c>
      <c r="AZ22" s="59"/>
      <c r="BA22" s="72">
        <f>IF(OR(AZ22='Liste déroulante'!$AO$5,'Données produit'!AZ22='Liste déroulante'!$AO$6,'Données produit'!AZ22='Liste déroulante'!$AO$7),3,IF('Données produit'!AZ22='Liste déroulante'!$AO$8,2,0))</f>
        <v>0</v>
      </c>
      <c r="BB22" s="53"/>
      <c r="BC22" s="72">
        <f>IF(BB22='Liste déroulante'!$AP$5,3,IF('Données produit'!BB22='Liste déroulante'!$AP$6,2,0))</f>
        <v>0</v>
      </c>
      <c r="BD22" s="53"/>
      <c r="BE22" s="72">
        <f>IF(OR(BD22='Liste déroulante'!$AQ$5,BD22='Liste déroulante'!$AQ$9,BD22='Liste déroulante'!$AQ$10),4,IF(OR(BD22='Liste déroulante'!$AQ$6,BD22='Liste déroulante'!$AQ$11,BD22='Liste déroulante'!$AQ$12),3,IF(OR(BD22='Liste déroulante'!$AQ$7,BD22='Liste déroulante'!$AQ$8,BD22='Liste déroulante'!$AQ$11,BD22='Liste déroulante'!$AQ$12),2,0)))</f>
        <v>0</v>
      </c>
      <c r="BF22" s="53"/>
      <c r="BG22" s="72">
        <f>IF(BF22='Liste déroulante'!$AR$5,4,IF('Données produit'!BF22='Liste déroulante'!$AR$6,3,0))</f>
        <v>0</v>
      </c>
      <c r="BH22" s="59"/>
      <c r="BI22" s="72">
        <f>IF(BH22='Liste déroulante'!$AS$5,3,0)</f>
        <v>0</v>
      </c>
      <c r="BJ22" s="53"/>
      <c r="BK22" s="72">
        <f>IF(BJ22='Liste déroulante'!$AT$5,4,0)</f>
        <v>0</v>
      </c>
      <c r="BL22" s="53"/>
      <c r="BM22" s="72">
        <f>IF(BL22='Liste déroulante'!$AU$5,4,IF('Données produit'!BL22='Liste déroulante'!$AU$6,3,IF(OR('Données produit'!BL22='Liste déroulante'!$AU$7,'Données produit'!BL22='Liste déroulante'!$AU$8),2,0)))</f>
        <v>0</v>
      </c>
      <c r="BN22" s="49"/>
      <c r="BO22" s="49"/>
      <c r="BP22" s="49"/>
      <c r="BQ22" s="49"/>
      <c r="BR22" s="49"/>
      <c r="BS22" s="49"/>
      <c r="BT22" s="45">
        <f>IF(OR(BN22='Liste déroulante'!$AV$5,BN22='Liste déroulante'!$AV$6,BO22='Liste déroulante'!$AW$5,'Données produit'!BP22='Liste déroulante'!$AX$5,BQ22='Liste déroulante'!$AY$5),"Catégorie E",IF(OR(BR22='Liste déroulante'!$AZ$5,BS22='Liste déroulante'!$BA$5),1,0))</f>
        <v>0</v>
      </c>
      <c r="BU22" s="49"/>
      <c r="BV22" s="49"/>
      <c r="BW22" s="75"/>
      <c r="BX22" s="44">
        <f>IF(OR(BU22='Liste déroulante'!$BB$5,'Données produit'!BU22='Liste déroulante'!$BB$6),"Catégorie E",IF(BV22='Liste déroulante'!$BD$5,4,IF(BW22='Liste déroulante'!$BE$5,1,0)))</f>
        <v>0</v>
      </c>
      <c r="BY22" s="53"/>
      <c r="BZ22" s="49"/>
      <c r="CA22" s="45">
        <f>IF(BY22='Liste déroulante'!$BF$5,"Catégorie E",IF(BZ22='Liste déroulante'!$BG$5,1,0))</f>
        <v>0</v>
      </c>
      <c r="CB22" s="43"/>
      <c r="CC22" s="45">
        <f>IF(CB22='Liste déroulante'!$BH$5,"Catégorie E",0)</f>
        <v>0</v>
      </c>
      <c r="CD22" s="45">
        <f t="shared" si="0"/>
        <v>0</v>
      </c>
      <c r="CE22" s="45">
        <f t="shared" si="1"/>
        <v>0</v>
      </c>
      <c r="CF22" s="45">
        <f t="shared" si="2"/>
        <v>0</v>
      </c>
      <c r="CG22" s="45">
        <f t="shared" si="3"/>
        <v>0</v>
      </c>
      <c r="CH22" s="45">
        <f t="shared" si="4"/>
        <v>0</v>
      </c>
      <c r="CI22" s="45">
        <f t="shared" si="5"/>
        <v>0</v>
      </c>
      <c r="CJ22" s="45">
        <f t="shared" si="6"/>
        <v>0</v>
      </c>
      <c r="CK22" s="44">
        <f t="shared" si="7"/>
        <v>0</v>
      </c>
      <c r="CL22" s="44">
        <f>LARGE('Données produit'!O22:BI22,1)</f>
        <v>0</v>
      </c>
      <c r="CM22" s="44">
        <f t="shared" si="8"/>
        <v>0</v>
      </c>
      <c r="CN22" s="44">
        <f>LARGE('Données produit'!BJ22:CK22,1)</f>
        <v>0</v>
      </c>
      <c r="CO22" s="44">
        <f t="shared" si="9"/>
        <v>0</v>
      </c>
    </row>
    <row r="23" spans="9:96" x14ac:dyDescent="0.35">
      <c r="I23" s="49"/>
      <c r="J23" s="52"/>
      <c r="K23" s="52"/>
      <c r="L23" s="52"/>
      <c r="M23" s="56"/>
      <c r="N23" s="49"/>
      <c r="O23" s="45">
        <f>IF(OR(I23='Liste déroulante'!$F$5,I23='Liste déroulante'!$F$6,I23='Liste déroulante'!$F$7,J23='Liste déroulante'!$G$5,J23='Liste déroulante'!$G$6,K23='Liste déroulante'!$H$5,K23='Liste déroulante'!$H$6,L23='Liste déroulante'!$I$5,L23='Liste déroulante'!$I$6,M23='Liste déroulante'!$J$5,N23='Liste déroulante'!$K$5),'Liste déroulante'!$A$7,IF(OR(I23='Liste déroulante'!$F$8,J23='Liste déroulante'!$G$7,'Données produit'!K23='Liste déroulante'!$H$7),'Liste déroulante'!$A$8,0))</f>
        <v>0</v>
      </c>
      <c r="P23" s="57"/>
      <c r="Q23" s="57"/>
      <c r="R23" s="49"/>
      <c r="S23" s="45">
        <f>IF(OR(P23='Liste déroulante'!$L$5,P23='Liste déroulante'!$L$6,P23='Liste déroulante'!$L$7,Q23='Liste déroulante'!$M$5,R23='Liste déroulante'!$N$5),'Liste déroulante'!$A$7,IF(P23='Liste déroulante'!$L$8,'Liste déroulante'!$A$8,0))</f>
        <v>0</v>
      </c>
      <c r="T23" s="57"/>
      <c r="U23" s="52"/>
      <c r="V23" s="52"/>
      <c r="W23" s="49"/>
      <c r="X23" s="45">
        <f>IF(OR(T23='Liste déroulante'!$O$5,T23='Liste déroulante'!$O$6,T23='Liste déroulante'!$O$7,T23='Liste déroulante'!$O$9,T23='Liste déroulante'!$O$10,T23='Liste déroulante'!$O$11,T23='Liste déroulante'!$O$12,U23='Liste déroulante'!$P$5,U23='Liste déroulante'!$P$6,V23='Liste déroulante'!$Q$5,W23='Liste déroulante'!$R$5),'Liste déroulante'!$A$7,IF(OR(T23='Liste déroulante'!$O$8,'Données produit'!T23='Liste déroulante'!$O$13),'Liste déroulante'!$A$8,0))</f>
        <v>0</v>
      </c>
      <c r="Y23" s="49"/>
      <c r="Z23" s="49"/>
      <c r="AA23" s="49"/>
      <c r="AB23" s="49"/>
      <c r="AC23" s="49"/>
      <c r="AD23" s="49"/>
      <c r="AE23" s="49"/>
      <c r="AF23" s="49"/>
      <c r="AG23" s="49"/>
      <c r="AH23" s="45">
        <f>IF(OR(Y23='Liste déroulante'!$S$5,Y23='Liste déroulante'!$S$7,Z23='Liste déroulante'!$T$5,AA23='Liste déroulante'!$U$5,'Données produit'!AD23='Liste déroulante'!$X$5,AG23='Liste déroulante'!$AA$5),"Catégorie E",IF(OR(Y23='Liste déroulante'!$S$6,Y23='Liste déroulante'!$S$8),"Catégorie D",IF(OR(AA23='Liste déroulante'!$U$6,AA23='Liste déroulante'!$U$7,'Données produit'!AB23='Liste déroulante'!$V$5,'Données produit'!AB23='Liste déroulante'!$V$6,'Données produit'!AC23='Liste déroulante'!$W$5,'Données produit'!AC23='Liste déroulante'!$W$6,'Données produit'!AC23='Liste déroulante'!$W$7,'Données produit'!AC23='Liste déroulante'!$W$8,AD23='Liste déroulante'!$X$6,AE23='Liste déroulante'!$Y$5,AF23='Liste déroulante'!$Z$5),1,0)))</f>
        <v>0</v>
      </c>
      <c r="AI23" s="49"/>
      <c r="AJ23" s="49"/>
      <c r="AK23" s="49"/>
      <c r="AL23" s="49"/>
      <c r="AM23" s="45">
        <f>IF((OR(AI23='Liste déroulante'!$AC$5,AI23='Liste déroulante'!$AC$6,AI23='Liste déroulante'!$AC$7,AJ23='Liste déroulante'!$AD$5,AK23='Liste déroulante'!$AE$5,AL23='Liste déroulante'!$AG$5)),'Liste déroulante'!$A$7,0)</f>
        <v>0</v>
      </c>
      <c r="AN23" s="49"/>
      <c r="AO23" s="49"/>
      <c r="AP23" s="49"/>
      <c r="AQ23" s="45">
        <f>IF(OR(AN23='Liste déroulante'!$AH$5,'Données produit'!AN23='Liste déroulante'!$AH$6,'Données produit'!AN23='Liste déroulante'!$AH$7,'Données produit'!AO23='Liste déroulante'!$AI$5,'Données produit'!AP23='Liste déroulante'!$AJ$5),'Liste déroulante'!$A$8,0)</f>
        <v>0</v>
      </c>
      <c r="AR23" s="49"/>
      <c r="AS23" s="45">
        <f>IF(AR23='Liste déroulante'!$AK$5,4,0)</f>
        <v>0</v>
      </c>
      <c r="AT23" s="53"/>
      <c r="AU23" s="71">
        <f>IF(AT23='Liste déroulante'!$AL$5,3,IF(AT23='Liste déroulante'!$AL$6,3,IF(AT23='Liste déroulante'!$AL$7,2,IF(AT23='Liste déroulante'!$AL$8,1,0))))</f>
        <v>0</v>
      </c>
      <c r="AV23" s="53"/>
      <c r="AW23" s="71">
        <f>IF(AV23='Liste déroulante'!$AM$5,3,IF(AV23='Liste déroulante'!$AM$6,3,IF(AV23='Liste déroulante'!$AM$7,2,IF(AV23='Liste déroulante'!$AM$8,1,0))))</f>
        <v>0</v>
      </c>
      <c r="AX23" s="53"/>
      <c r="AY23" s="72">
        <f>IF(AX23='Liste déroulante'!$AN$5,3,IF(AX23='Liste déroulante'!$AN$6,3,IF(AX23='Liste déroulante'!$AN$7,2,IF(AX23='Liste déroulante'!$AN$8,1,0))))</f>
        <v>0</v>
      </c>
      <c r="AZ23" s="59"/>
      <c r="BA23" s="72">
        <f>IF(OR(AZ23='Liste déroulante'!$AO$5,'Données produit'!AZ23='Liste déroulante'!$AO$6,'Données produit'!AZ23='Liste déroulante'!$AO$7),3,IF('Données produit'!AZ23='Liste déroulante'!$AO$8,2,0))</f>
        <v>0</v>
      </c>
      <c r="BB23" s="53"/>
      <c r="BC23" s="72">
        <f>IF(BB23='Liste déroulante'!$AP$5,3,IF('Données produit'!BB23='Liste déroulante'!$AP$6,2,0))</f>
        <v>0</v>
      </c>
      <c r="BD23" s="53"/>
      <c r="BE23" s="72">
        <f>IF(OR(BD23='Liste déroulante'!$AQ$5,BD23='Liste déroulante'!$AQ$9,BD23='Liste déroulante'!$AQ$10),4,IF(OR(BD23='Liste déroulante'!$AQ$6,BD23='Liste déroulante'!$AQ$11,BD23='Liste déroulante'!$AQ$12),3,IF(OR(BD23='Liste déroulante'!$AQ$7,BD23='Liste déroulante'!$AQ$8,BD23='Liste déroulante'!$AQ$11,BD23='Liste déroulante'!$AQ$12),2,0)))</f>
        <v>0</v>
      </c>
      <c r="BF23" s="53"/>
      <c r="BG23" s="72">
        <f>IF(BF23='Liste déroulante'!$AR$5,4,IF('Données produit'!BF23='Liste déroulante'!$AR$6,3,0))</f>
        <v>0</v>
      </c>
      <c r="BH23" s="59"/>
      <c r="BI23" s="72">
        <f>IF(BH23='Liste déroulante'!$AS$5,3,0)</f>
        <v>0</v>
      </c>
      <c r="BJ23" s="53"/>
      <c r="BK23" s="72">
        <f>IF(BJ23='Liste déroulante'!$AT$5,4,0)</f>
        <v>0</v>
      </c>
      <c r="BL23" s="53"/>
      <c r="BM23" s="72">
        <f>IF(BL23='Liste déroulante'!$AU$5,4,IF('Données produit'!BL23='Liste déroulante'!$AU$6,3,IF(OR('Données produit'!BL23='Liste déroulante'!$AU$7,'Données produit'!BL23='Liste déroulante'!$AU$8),2,0)))</f>
        <v>0</v>
      </c>
      <c r="BN23" s="49"/>
      <c r="BO23" s="53"/>
      <c r="BP23" s="53"/>
      <c r="BQ23" s="49"/>
      <c r="BR23" s="49"/>
      <c r="BS23" s="49"/>
      <c r="BT23" s="45">
        <f>IF(OR(BN23='Liste déroulante'!$AV$5,BN23='Liste déroulante'!$AV$6,BO23='Liste déroulante'!$AW$5,'Données produit'!BP23='Liste déroulante'!$AX$5,BQ23='Liste déroulante'!$AY$5),"Catégorie E",IF(OR(BR23='Liste déroulante'!$AZ$5,BS23='Liste déroulante'!$BA$5),1,0))</f>
        <v>0</v>
      </c>
      <c r="BU23" s="49"/>
      <c r="BV23" s="49"/>
      <c r="BW23" s="75"/>
      <c r="BX23" s="44">
        <f>IF(OR(BU23='Liste déroulante'!$BB$5,'Données produit'!BU23='Liste déroulante'!$BB$6),"Catégorie E",IF(BV23='Liste déroulante'!$BD$5,4,IF(BW23='Liste déroulante'!$BE$5,1,0)))</f>
        <v>0</v>
      </c>
      <c r="BY23" s="53"/>
      <c r="BZ23" s="49"/>
      <c r="CA23" s="45">
        <f>IF(BY23='Liste déroulante'!$BF$5,"Catégorie E",IF(BZ23='Liste déroulante'!$BG$5,1,0))</f>
        <v>0</v>
      </c>
      <c r="CB23" s="43"/>
      <c r="CC23" s="45">
        <f>IF(CB23='Liste déroulante'!$BH$5,"Catégorie E",0)</f>
        <v>0</v>
      </c>
      <c r="CD23" s="45">
        <f t="shared" si="0"/>
        <v>0</v>
      </c>
      <c r="CE23" s="45">
        <f t="shared" si="1"/>
        <v>0</v>
      </c>
      <c r="CF23" s="45">
        <f t="shared" si="2"/>
        <v>0</v>
      </c>
      <c r="CG23" s="45">
        <f t="shared" si="3"/>
        <v>0</v>
      </c>
      <c r="CH23" s="45">
        <f t="shared" si="4"/>
        <v>0</v>
      </c>
      <c r="CI23" s="45">
        <f t="shared" si="5"/>
        <v>0</v>
      </c>
      <c r="CJ23" s="45">
        <f t="shared" si="6"/>
        <v>0</v>
      </c>
      <c r="CK23" s="44">
        <f t="shared" si="7"/>
        <v>0</v>
      </c>
      <c r="CL23" s="44">
        <f>LARGE('Données produit'!O23:BI23,1)</f>
        <v>0</v>
      </c>
      <c r="CM23" s="44">
        <f t="shared" si="8"/>
        <v>0</v>
      </c>
      <c r="CN23" s="44">
        <f>LARGE('Données produit'!BJ23:CK23,1)</f>
        <v>0</v>
      </c>
      <c r="CO23" s="44">
        <f t="shared" si="9"/>
        <v>0</v>
      </c>
    </row>
    <row r="24" spans="9:96" x14ac:dyDescent="0.35">
      <c r="I24" s="49"/>
      <c r="J24" s="52"/>
      <c r="K24" s="52"/>
      <c r="L24" s="52"/>
      <c r="M24" s="52"/>
      <c r="N24" s="49"/>
      <c r="O24" s="45">
        <f>IF(OR(I24='Liste déroulante'!$F$5,I24='Liste déroulante'!$F$6,I24='Liste déroulante'!$F$7,J24='Liste déroulante'!$G$5,J24='Liste déroulante'!$G$6,K24='Liste déroulante'!$H$5,K24='Liste déroulante'!$H$6,L24='Liste déroulante'!$I$5,L24='Liste déroulante'!$I$6,M24='Liste déroulante'!$J$5,N24='Liste déroulante'!$K$5),'Liste déroulante'!$A$7,IF(OR(I24='Liste déroulante'!$F$8,J24='Liste déroulante'!$G$7,'Données produit'!K24='Liste déroulante'!$H$7),'Liste déroulante'!$A$8,0))</f>
        <v>0</v>
      </c>
      <c r="P24" s="57"/>
      <c r="Q24" s="51"/>
      <c r="R24" s="49"/>
      <c r="S24" s="45">
        <f>IF(OR(P24='Liste déroulante'!$L$5,P24='Liste déroulante'!$L$6,P24='Liste déroulante'!$L$7,Q24='Liste déroulante'!$M$5,R24='Liste déroulante'!$N$5),'Liste déroulante'!$A$7,IF(P24='Liste déroulante'!$L$8,'Liste déroulante'!$A$8,0))</f>
        <v>0</v>
      </c>
      <c r="T24" s="57"/>
      <c r="U24" s="52"/>
      <c r="V24" s="52"/>
      <c r="W24" s="49"/>
      <c r="X24" s="45">
        <f>IF(OR(T24='Liste déroulante'!$O$5,T24='Liste déroulante'!$O$6,T24='Liste déroulante'!$O$7,T24='Liste déroulante'!$O$9,T24='Liste déroulante'!$O$10,T24='Liste déroulante'!$O$11,T24='Liste déroulante'!$O$12,U24='Liste déroulante'!$P$5,U24='Liste déroulante'!$P$6,V24='Liste déroulante'!$Q$5,W24='Liste déroulante'!$R$5),'Liste déroulante'!$A$7,IF(OR(T24='Liste déroulante'!$O$8,'Données produit'!T24='Liste déroulante'!$O$13),'Liste déroulante'!$A$8,0))</f>
        <v>0</v>
      </c>
      <c r="Y24" s="49"/>
      <c r="Z24" s="49"/>
      <c r="AA24" s="49"/>
      <c r="AB24" s="49"/>
      <c r="AC24" s="49"/>
      <c r="AD24" s="49"/>
      <c r="AE24" s="49"/>
      <c r="AF24" s="49"/>
      <c r="AG24" s="49"/>
      <c r="AH24" s="45">
        <f>IF(OR(Y24='Liste déroulante'!$S$5,Y24='Liste déroulante'!$S$7,Z24='Liste déroulante'!$T$5,AA24='Liste déroulante'!$U$5,'Données produit'!AD24='Liste déroulante'!$X$5,AG24='Liste déroulante'!$AA$5),"Catégorie E",IF(OR(Y24='Liste déroulante'!$S$6,Y24='Liste déroulante'!$S$8),"Catégorie D",IF(OR(AA24='Liste déroulante'!$U$6,AA24='Liste déroulante'!$U$7,'Données produit'!AB24='Liste déroulante'!$V$5,'Données produit'!AB24='Liste déroulante'!$V$6,'Données produit'!AC24='Liste déroulante'!$W$5,'Données produit'!AC24='Liste déroulante'!$W$6,'Données produit'!AC24='Liste déroulante'!$W$7,'Données produit'!AC24='Liste déroulante'!$W$8,AD24='Liste déroulante'!$X$6,AE24='Liste déroulante'!$Y$5,AF24='Liste déroulante'!$Z$5),1,0)))</f>
        <v>0</v>
      </c>
      <c r="AI24" s="49"/>
      <c r="AJ24" s="49"/>
      <c r="AK24" s="49"/>
      <c r="AL24" s="49"/>
      <c r="AM24" s="45">
        <f>IF((OR(AI24='Liste déroulante'!$AC$5,AI24='Liste déroulante'!$AC$6,AI24='Liste déroulante'!$AC$7,AJ24='Liste déroulante'!$AD$5,AK24='Liste déroulante'!$AE$5,AL24='Liste déroulante'!$AG$5)),'Liste déroulante'!$A$7,0)</f>
        <v>0</v>
      </c>
      <c r="AN24" s="49"/>
      <c r="AO24" s="49"/>
      <c r="AP24" s="49"/>
      <c r="AQ24" s="45">
        <f>IF(OR(AN24='Liste déroulante'!$AH$5,'Données produit'!AN24='Liste déroulante'!$AH$6,'Données produit'!AN24='Liste déroulante'!$AH$7,'Données produit'!AO24='Liste déroulante'!$AI$5,'Données produit'!AP24='Liste déroulante'!$AJ$5),'Liste déroulante'!$A$8,0)</f>
        <v>0</v>
      </c>
      <c r="AR24" s="49"/>
      <c r="AS24" s="45">
        <f>IF(AR24='Liste déroulante'!$AK$5,4,0)</f>
        <v>0</v>
      </c>
      <c r="AT24" s="53"/>
      <c r="AU24" s="71">
        <f>IF(AT24='Liste déroulante'!$AL$5,3,IF(AT24='Liste déroulante'!$AL$6,3,IF(AT24='Liste déroulante'!$AL$7,2,IF(AT24='Liste déroulante'!$AL$8,1,0))))</f>
        <v>0</v>
      </c>
      <c r="AV24" s="53"/>
      <c r="AW24" s="71">
        <f>IF(AV24='Liste déroulante'!$AM$5,3,IF(AV24='Liste déroulante'!$AM$6,3,IF(AV24='Liste déroulante'!$AM$7,2,IF(AV24='Liste déroulante'!$AM$8,1,0))))</f>
        <v>0</v>
      </c>
      <c r="AX24" s="53"/>
      <c r="AY24" s="72">
        <f>IF(AX24='Liste déroulante'!$AN$5,3,IF(AX24='Liste déroulante'!$AN$6,3,IF(AX24='Liste déroulante'!$AN$7,2,IF(AX24='Liste déroulante'!$AN$8,1,0))))</f>
        <v>0</v>
      </c>
      <c r="AZ24" s="59"/>
      <c r="BA24" s="72">
        <f>IF(OR(AZ24='Liste déroulante'!$AO$5,'Données produit'!AZ24='Liste déroulante'!$AO$6,'Données produit'!AZ24='Liste déroulante'!$AO$7),3,IF('Données produit'!AZ24='Liste déroulante'!$AO$8,2,0))</f>
        <v>0</v>
      </c>
      <c r="BB24" s="53"/>
      <c r="BC24" s="72">
        <f>IF(BB24='Liste déroulante'!$AP$5,3,IF('Données produit'!BB24='Liste déroulante'!$AP$6,2,0))</f>
        <v>0</v>
      </c>
      <c r="BD24" s="53"/>
      <c r="BE24" s="72">
        <f>IF(OR(BD24='Liste déroulante'!$AQ$5,BD24='Liste déroulante'!$AQ$9,BD24='Liste déroulante'!$AQ$10),4,IF(OR(BD24='Liste déroulante'!$AQ$6,BD24='Liste déroulante'!$AQ$11,BD24='Liste déroulante'!$AQ$12),3,IF(OR(BD24='Liste déroulante'!$AQ$7,BD24='Liste déroulante'!$AQ$8,BD24='Liste déroulante'!$AQ$11,BD24='Liste déroulante'!$AQ$12),2,0)))</f>
        <v>0</v>
      </c>
      <c r="BF24" s="53"/>
      <c r="BG24" s="72">
        <f>IF(BF24='Liste déroulante'!$AR$5,4,IF('Données produit'!BF24='Liste déroulante'!$AR$6,3,0))</f>
        <v>0</v>
      </c>
      <c r="BH24" s="59"/>
      <c r="BI24" s="72">
        <f>IF(BH24='Liste déroulante'!$AS$5,3,0)</f>
        <v>0</v>
      </c>
      <c r="BJ24" s="53"/>
      <c r="BK24" s="72">
        <f>IF(BJ24='Liste déroulante'!$AT$5,4,0)</f>
        <v>0</v>
      </c>
      <c r="BL24" s="53"/>
      <c r="BM24" s="72">
        <f>IF(BL24='Liste déroulante'!$AU$5,4,IF('Données produit'!BL24='Liste déroulante'!$AU$6,3,IF(OR('Données produit'!BL24='Liste déroulante'!$AU$7,'Données produit'!BL24='Liste déroulante'!$AU$8),2,0)))</f>
        <v>0</v>
      </c>
      <c r="BN24" s="49"/>
      <c r="BO24" s="53"/>
      <c r="BP24" s="53"/>
      <c r="BQ24" s="49"/>
      <c r="BR24" s="49"/>
      <c r="BS24" s="49"/>
      <c r="BT24" s="45">
        <f>IF(OR(BN24='Liste déroulante'!$AV$5,BN24='Liste déroulante'!$AV$6,BO24='Liste déroulante'!$AW$5,'Données produit'!BP24='Liste déroulante'!$AX$5,BQ24='Liste déroulante'!$AY$5),"Catégorie E",IF(OR(BR24='Liste déroulante'!$AZ$5,BS24='Liste déroulante'!$BA$5),1,0))</f>
        <v>0</v>
      </c>
      <c r="BU24" s="49"/>
      <c r="BV24" s="49"/>
      <c r="BW24" s="75"/>
      <c r="BX24" s="44">
        <f>IF(OR(BU24='Liste déroulante'!$BB$5,'Données produit'!BU24='Liste déroulante'!$BB$6),"Catégorie E",IF(BV24='Liste déroulante'!$BD$5,4,IF(BW24='Liste déroulante'!$BE$5,1,0)))</f>
        <v>0</v>
      </c>
      <c r="BY24" s="53"/>
      <c r="BZ24" s="49"/>
      <c r="CA24" s="45">
        <f>IF(BY24='Liste déroulante'!$BF$5,"Catégorie E",IF(BZ24='Liste déroulante'!$BG$5,1,0))</f>
        <v>0</v>
      </c>
      <c r="CB24" s="43"/>
      <c r="CC24" s="45">
        <f>IF(CB24='Liste déroulante'!$BH$5,"Catégorie E",0)</f>
        <v>0</v>
      </c>
      <c r="CD24" s="45">
        <f t="shared" si="0"/>
        <v>0</v>
      </c>
      <c r="CE24" s="45">
        <f t="shared" si="1"/>
        <v>0</v>
      </c>
      <c r="CF24" s="45">
        <f t="shared" si="2"/>
        <v>0</v>
      </c>
      <c r="CG24" s="45">
        <f t="shared" si="3"/>
        <v>0</v>
      </c>
      <c r="CH24" s="45">
        <f t="shared" si="4"/>
        <v>0</v>
      </c>
      <c r="CI24" s="45">
        <f t="shared" si="5"/>
        <v>0</v>
      </c>
      <c r="CJ24" s="45">
        <f t="shared" si="6"/>
        <v>0</v>
      </c>
      <c r="CK24" s="44">
        <f t="shared" si="7"/>
        <v>0</v>
      </c>
      <c r="CL24" s="44">
        <f>LARGE('Données produit'!O24:BI24,1)</f>
        <v>0</v>
      </c>
      <c r="CM24" s="44">
        <f t="shared" si="8"/>
        <v>0</v>
      </c>
      <c r="CN24" s="44">
        <f>LARGE('Données produit'!BJ24:CK24,1)</f>
        <v>0</v>
      </c>
      <c r="CO24" s="44">
        <f t="shared" si="9"/>
        <v>0</v>
      </c>
    </row>
    <row r="25" spans="9:96" x14ac:dyDescent="0.35">
      <c r="I25" s="49"/>
      <c r="J25" s="52"/>
      <c r="K25" s="52"/>
      <c r="L25" s="52"/>
      <c r="M25" s="52"/>
      <c r="N25" s="49"/>
      <c r="O25" s="45">
        <f>IF(OR(I25='Liste déroulante'!$F$5,I25='Liste déroulante'!$F$6,I25='Liste déroulante'!$F$7,J25='Liste déroulante'!$G$5,J25='Liste déroulante'!$G$6,K25='Liste déroulante'!$H$5,K25='Liste déroulante'!$H$6,L25='Liste déroulante'!$I$5,L25='Liste déroulante'!$I$6,M25='Liste déroulante'!$J$5,N25='Liste déroulante'!$K$5),'Liste déroulante'!$A$7,IF(OR(I25='Liste déroulante'!$F$8,J25='Liste déroulante'!$G$7,'Données produit'!K25='Liste déroulante'!$H$7),'Liste déroulante'!$A$8,0))</f>
        <v>0</v>
      </c>
      <c r="P25" s="57"/>
      <c r="Q25" s="51"/>
      <c r="R25" s="49"/>
      <c r="S25" s="45">
        <f>IF(OR(P25='Liste déroulante'!$L$5,P25='Liste déroulante'!$L$6,P25='Liste déroulante'!$L$7,Q25='Liste déroulante'!$M$5,R25='Liste déroulante'!$N$5),'Liste déroulante'!$A$7,IF(P25='Liste déroulante'!$L$8,'Liste déroulante'!$A$8,0))</f>
        <v>0</v>
      </c>
      <c r="T25" s="57"/>
      <c r="U25" s="52"/>
      <c r="V25" s="52"/>
      <c r="W25" s="49"/>
      <c r="X25" s="45">
        <f>IF(OR(T25='Liste déroulante'!$O$5,T25='Liste déroulante'!$O$6,T25='Liste déroulante'!$O$7,T25='Liste déroulante'!$O$9,T25='Liste déroulante'!$O$10,T25='Liste déroulante'!$O$11,T25='Liste déroulante'!$O$12,U25='Liste déroulante'!$P$5,U25='Liste déroulante'!$P$6,V25='Liste déroulante'!$Q$5,W25='Liste déroulante'!$R$5),'Liste déroulante'!$A$7,IF(OR(T25='Liste déroulante'!$O$8,'Données produit'!T25='Liste déroulante'!$O$13),'Liste déroulante'!$A$8,0))</f>
        <v>0</v>
      </c>
      <c r="Y25" s="49"/>
      <c r="Z25" s="49"/>
      <c r="AA25" s="49"/>
      <c r="AB25" s="49"/>
      <c r="AC25" s="49"/>
      <c r="AD25" s="49"/>
      <c r="AE25" s="49"/>
      <c r="AF25" s="49"/>
      <c r="AG25" s="49"/>
      <c r="AH25" s="45">
        <f>IF(OR(Y25='Liste déroulante'!$S$5,Y25='Liste déroulante'!$S$7,Z25='Liste déroulante'!$T$5,AA25='Liste déroulante'!$U$5,'Données produit'!AD25='Liste déroulante'!$X$5,AG25='Liste déroulante'!$AA$5),"Catégorie E",IF(OR(Y25='Liste déroulante'!$S$6,Y25='Liste déroulante'!$S$8),"Catégorie D",IF(OR(AA25='Liste déroulante'!$U$6,AA25='Liste déroulante'!$U$7,'Données produit'!AB25='Liste déroulante'!$V$5,'Données produit'!AB25='Liste déroulante'!$V$6,'Données produit'!AC25='Liste déroulante'!$W$5,'Données produit'!AC25='Liste déroulante'!$W$6,'Données produit'!AC25='Liste déroulante'!$W$7,'Données produit'!AC25='Liste déroulante'!$W$8,AD25='Liste déroulante'!$X$6,AE25='Liste déroulante'!$Y$5,AF25='Liste déroulante'!$Z$5),1,0)))</f>
        <v>0</v>
      </c>
      <c r="AI25" s="49"/>
      <c r="AJ25" s="49"/>
      <c r="AK25" s="49"/>
      <c r="AL25" s="49"/>
      <c r="AM25" s="45">
        <f>IF((OR(AI25='Liste déroulante'!$AC$5,AI25='Liste déroulante'!$AC$6,AI25='Liste déroulante'!$AC$7,AJ25='Liste déroulante'!$AD$5,AK25='Liste déroulante'!$AE$5,AL25='Liste déroulante'!$AG$5)),'Liste déroulante'!$A$7,0)</f>
        <v>0</v>
      </c>
      <c r="AN25" s="49"/>
      <c r="AO25" s="49"/>
      <c r="AP25" s="49"/>
      <c r="AQ25" s="45">
        <f>IF(OR(AN25='Liste déroulante'!$AH$5,'Données produit'!AN25='Liste déroulante'!$AH$6,'Données produit'!AN25='Liste déroulante'!$AH$7,'Données produit'!AO25='Liste déroulante'!$AI$5,'Données produit'!AP25='Liste déroulante'!$AJ$5),'Liste déroulante'!$A$8,0)</f>
        <v>0</v>
      </c>
      <c r="AR25" s="49"/>
      <c r="AS25" s="45">
        <f>IF(AR25='Liste déroulante'!$AK$5,4,0)</f>
        <v>0</v>
      </c>
      <c r="AT25" s="53"/>
      <c r="AU25" s="71">
        <f>IF(AT25='Liste déroulante'!$AL$5,3,IF(AT25='Liste déroulante'!$AL$6,3,IF(AT25='Liste déroulante'!$AL$7,2,IF(AT25='Liste déroulante'!$AL$8,1,0))))</f>
        <v>0</v>
      </c>
      <c r="AV25" s="53"/>
      <c r="AW25" s="71">
        <f>IF(AV25='Liste déroulante'!$AM$5,3,IF(AV25='Liste déroulante'!$AM$6,3,IF(AV25='Liste déroulante'!$AM$7,2,IF(AV25='Liste déroulante'!$AM$8,1,0))))</f>
        <v>0</v>
      </c>
      <c r="AX25" s="53"/>
      <c r="AY25" s="72">
        <f>IF(AX25='Liste déroulante'!$AN$5,3,IF(AX25='Liste déroulante'!$AN$6,3,IF(AX25='Liste déroulante'!$AN$7,2,IF(AX25='Liste déroulante'!$AN$8,1,0))))</f>
        <v>0</v>
      </c>
      <c r="AZ25" s="59"/>
      <c r="BA25" s="72">
        <f>IF(OR(AZ25='Liste déroulante'!$AO$5,'Données produit'!AZ25='Liste déroulante'!$AO$6,'Données produit'!AZ25='Liste déroulante'!$AO$7),3,IF('Données produit'!AZ25='Liste déroulante'!$AO$8,2,0))</f>
        <v>0</v>
      </c>
      <c r="BB25" s="53"/>
      <c r="BC25" s="72">
        <f>IF(BB25='Liste déroulante'!$AP$5,3,IF('Données produit'!BB25='Liste déroulante'!$AP$6,2,0))</f>
        <v>0</v>
      </c>
      <c r="BD25" s="53"/>
      <c r="BE25" s="72">
        <f>IF(OR(BD25='Liste déroulante'!$AQ$5,BD25='Liste déroulante'!$AQ$9,BD25='Liste déroulante'!$AQ$10),4,IF(OR(BD25='Liste déroulante'!$AQ$6,BD25='Liste déroulante'!$AQ$11,BD25='Liste déroulante'!$AQ$12),3,IF(OR(BD25='Liste déroulante'!$AQ$7,BD25='Liste déroulante'!$AQ$8,BD25='Liste déroulante'!$AQ$11,BD25='Liste déroulante'!$AQ$12),2,0)))</f>
        <v>0</v>
      </c>
      <c r="BF25" s="53"/>
      <c r="BG25" s="72">
        <f>IF(BF25='Liste déroulante'!$AR$5,4,IF('Données produit'!BF25='Liste déroulante'!$AR$6,3,0))</f>
        <v>0</v>
      </c>
      <c r="BH25" s="59"/>
      <c r="BI25" s="72">
        <f>IF(BH25='Liste déroulante'!$AS$5,3,0)</f>
        <v>0</v>
      </c>
      <c r="BJ25" s="53"/>
      <c r="BK25" s="72">
        <f>IF(BJ25='Liste déroulante'!$AT$5,4,0)</f>
        <v>0</v>
      </c>
      <c r="BL25" s="53"/>
      <c r="BM25" s="72">
        <f>IF(BL25='Liste déroulante'!$AU$5,4,IF('Données produit'!BL25='Liste déroulante'!$AU$6,3,IF(OR('Données produit'!BL25='Liste déroulante'!$AU$7,'Données produit'!BL25='Liste déroulante'!$AU$8),2,0)))</f>
        <v>0</v>
      </c>
      <c r="BN25" s="49"/>
      <c r="BO25" s="53"/>
      <c r="BP25" s="53"/>
      <c r="BQ25" s="49"/>
      <c r="BR25" s="49"/>
      <c r="BS25" s="49"/>
      <c r="BT25" s="45">
        <f>IF(OR(BN25='Liste déroulante'!$AV$5,BN25='Liste déroulante'!$AV$6,BO25='Liste déroulante'!$AW$5,'Données produit'!BP25='Liste déroulante'!$AX$5,BQ25='Liste déroulante'!$AY$5),"Catégorie E",IF(OR(BR25='Liste déroulante'!$AZ$5,BS25='Liste déroulante'!$BA$5),1,0))</f>
        <v>0</v>
      </c>
      <c r="BU25" s="49"/>
      <c r="BV25" s="49"/>
      <c r="BW25" s="75"/>
      <c r="BX25" s="44">
        <f>IF(OR(BU25='Liste déroulante'!$BB$5,'Données produit'!BU25='Liste déroulante'!$BB$6),"Catégorie E",IF(BV25='Liste déroulante'!$BD$5,4,IF(BW25='Liste déroulante'!$BE$5,1,0)))</f>
        <v>0</v>
      </c>
      <c r="BY25" s="53"/>
      <c r="BZ25" s="49"/>
      <c r="CA25" s="45">
        <f>IF(BY25='Liste déroulante'!$BF$5,"Catégorie E",IF(BZ25='Liste déroulante'!$BG$5,1,0))</f>
        <v>0</v>
      </c>
      <c r="CB25" s="43"/>
      <c r="CC25" s="45">
        <f>IF(CB25='Liste déroulante'!$BH$5,"Catégorie E",0)</f>
        <v>0</v>
      </c>
      <c r="CD25" s="45">
        <f t="shared" si="0"/>
        <v>0</v>
      </c>
      <c r="CE25" s="45">
        <f t="shared" si="1"/>
        <v>0</v>
      </c>
      <c r="CF25" s="45">
        <f t="shared" si="2"/>
        <v>0</v>
      </c>
      <c r="CG25" s="45">
        <f t="shared" si="3"/>
        <v>0</v>
      </c>
      <c r="CH25" s="45">
        <f t="shared" si="4"/>
        <v>0</v>
      </c>
      <c r="CI25" s="45">
        <f t="shared" si="5"/>
        <v>0</v>
      </c>
      <c r="CJ25" s="45">
        <f t="shared" si="6"/>
        <v>0</v>
      </c>
      <c r="CK25" s="44">
        <f t="shared" si="7"/>
        <v>0</v>
      </c>
      <c r="CL25" s="44">
        <f>LARGE('Données produit'!O25:BI25,1)</f>
        <v>0</v>
      </c>
      <c r="CM25" s="44">
        <f t="shared" si="8"/>
        <v>0</v>
      </c>
      <c r="CN25" s="44">
        <f>LARGE('Données produit'!BJ25:CK25,1)</f>
        <v>0</v>
      </c>
      <c r="CO25" s="44">
        <f t="shared" si="9"/>
        <v>0</v>
      </c>
    </row>
    <row r="26" spans="9:96" x14ac:dyDescent="0.35">
      <c r="I26" s="49"/>
      <c r="J26" s="52"/>
      <c r="K26" s="52"/>
      <c r="L26" s="52"/>
      <c r="M26" s="52"/>
      <c r="N26" s="49"/>
      <c r="O26" s="45">
        <f>IF(OR(I26='Liste déroulante'!$F$5,I26='Liste déroulante'!$F$6,I26='Liste déroulante'!$F$7,J26='Liste déroulante'!$G$5,J26='Liste déroulante'!$G$6,K26='Liste déroulante'!$H$5,K26='Liste déroulante'!$H$6,L26='Liste déroulante'!$I$5,L26='Liste déroulante'!$I$6,M26='Liste déroulante'!$J$5,N26='Liste déroulante'!$K$5),'Liste déroulante'!$A$7,IF(OR(I26='Liste déroulante'!$F$8,J26='Liste déroulante'!$G$7,'Données produit'!K26='Liste déroulante'!$H$7),'Liste déroulante'!$A$8,0))</f>
        <v>0</v>
      </c>
      <c r="P26" s="57"/>
      <c r="Q26" s="51"/>
      <c r="R26" s="49"/>
      <c r="S26" s="45">
        <f>IF(OR(P26='Liste déroulante'!$L$5,P26='Liste déroulante'!$L$6,P26='Liste déroulante'!$L$7,Q26='Liste déroulante'!$M$5,R26='Liste déroulante'!$N$5),'Liste déroulante'!$A$7,IF(P26='Liste déroulante'!$L$8,'Liste déroulante'!$A$8,0))</f>
        <v>0</v>
      </c>
      <c r="T26" s="57"/>
      <c r="U26" s="52"/>
      <c r="V26" s="52"/>
      <c r="W26" s="49"/>
      <c r="X26" s="45">
        <f>IF(OR(T26='Liste déroulante'!$O$5,T26='Liste déroulante'!$O$6,T26='Liste déroulante'!$O$7,T26='Liste déroulante'!$O$9,T26='Liste déroulante'!$O$10,T26='Liste déroulante'!$O$11,T26='Liste déroulante'!$O$12,U26='Liste déroulante'!$P$5,U26='Liste déroulante'!$P$6,V26='Liste déroulante'!$Q$5,W26='Liste déroulante'!$R$5),'Liste déroulante'!$A$7,IF(OR(T26='Liste déroulante'!$O$8,'Données produit'!T26='Liste déroulante'!$O$13),'Liste déroulante'!$A$8,0))</f>
        <v>0</v>
      </c>
      <c r="Y26" s="49"/>
      <c r="Z26" s="49"/>
      <c r="AA26" s="49"/>
      <c r="AB26" s="49"/>
      <c r="AC26" s="49"/>
      <c r="AD26" s="49"/>
      <c r="AE26" s="49"/>
      <c r="AF26" s="49"/>
      <c r="AG26" s="49"/>
      <c r="AH26" s="45">
        <f>IF(OR(Y26='Liste déroulante'!$S$5,Y26='Liste déroulante'!$S$7,Z26='Liste déroulante'!$T$5,AA26='Liste déroulante'!$U$5,'Données produit'!AD26='Liste déroulante'!$X$5,AG26='Liste déroulante'!$AA$5),"Catégorie E",IF(OR(Y26='Liste déroulante'!$S$6,Y26='Liste déroulante'!$S$8),"Catégorie D",IF(OR(AA26='Liste déroulante'!$U$6,AA26='Liste déroulante'!$U$7,'Données produit'!AB26='Liste déroulante'!$V$5,'Données produit'!AB26='Liste déroulante'!$V$6,'Données produit'!AC26='Liste déroulante'!$W$5,'Données produit'!AC26='Liste déroulante'!$W$6,'Données produit'!AC26='Liste déroulante'!$W$7,'Données produit'!AC26='Liste déroulante'!$W$8,AD26='Liste déroulante'!$X$6,AE26='Liste déroulante'!$Y$5,AF26='Liste déroulante'!$Z$5),1,0)))</f>
        <v>0</v>
      </c>
      <c r="AI26" s="49"/>
      <c r="AJ26" s="49"/>
      <c r="AK26" s="49"/>
      <c r="AL26" s="49"/>
      <c r="AM26" s="45">
        <f>IF((OR(AI26='Liste déroulante'!$AC$5,AI26='Liste déroulante'!$AC$6,AI26='Liste déroulante'!$AC$7,AJ26='Liste déroulante'!$AD$5,AK26='Liste déroulante'!$AE$5,AL26='Liste déroulante'!$AG$5)),'Liste déroulante'!$A$7,0)</f>
        <v>0</v>
      </c>
      <c r="AN26" s="49"/>
      <c r="AO26" s="49"/>
      <c r="AP26" s="49"/>
      <c r="AQ26" s="45">
        <f>IF(OR(AN26='Liste déroulante'!$AH$5,'Données produit'!AN26='Liste déroulante'!$AH$6,'Données produit'!AN26='Liste déroulante'!$AH$7,'Données produit'!AO26='Liste déroulante'!$AI$5,'Données produit'!AP26='Liste déroulante'!$AJ$5),'Liste déroulante'!$A$8,0)</f>
        <v>0</v>
      </c>
      <c r="AR26" s="49"/>
      <c r="AS26" s="45">
        <f>IF(AR26='Liste déroulante'!$AK$5,4,0)</f>
        <v>0</v>
      </c>
      <c r="AT26" s="53"/>
      <c r="AU26" s="71">
        <f>IF(AT26='Liste déroulante'!$AL$5,3,IF(AT26='Liste déroulante'!$AL$6,3,IF(AT26='Liste déroulante'!$AL$7,2,IF(AT26='Liste déroulante'!$AL$8,1,0))))</f>
        <v>0</v>
      </c>
      <c r="AV26" s="53"/>
      <c r="AW26" s="71">
        <f>IF(AV26='Liste déroulante'!$AM$5,3,IF(AV26='Liste déroulante'!$AM$6,3,IF(AV26='Liste déroulante'!$AM$7,2,IF(AV26='Liste déroulante'!$AM$8,1,0))))</f>
        <v>0</v>
      </c>
      <c r="AX26" s="53"/>
      <c r="AY26" s="72">
        <f>IF(AX26='Liste déroulante'!$AN$5,3,IF(AX26='Liste déroulante'!$AN$6,3,IF(AX26='Liste déroulante'!$AN$7,2,IF(AX26='Liste déroulante'!$AN$8,1,0))))</f>
        <v>0</v>
      </c>
      <c r="AZ26" s="59"/>
      <c r="BA26" s="72">
        <f>IF(OR(AZ26='Liste déroulante'!$AO$5,'Données produit'!AZ26='Liste déroulante'!$AO$6,'Données produit'!AZ26='Liste déroulante'!$AO$7),3,IF('Données produit'!AZ26='Liste déroulante'!$AO$8,2,0))</f>
        <v>0</v>
      </c>
      <c r="BB26" s="53"/>
      <c r="BC26" s="72">
        <f>IF(BB26='Liste déroulante'!$AP$5,3,IF('Données produit'!BB26='Liste déroulante'!$AP$6,2,0))</f>
        <v>0</v>
      </c>
      <c r="BD26" s="53"/>
      <c r="BE26" s="72">
        <f>IF(OR(BD26='Liste déroulante'!$AQ$5,BD26='Liste déroulante'!$AQ$9,BD26='Liste déroulante'!$AQ$10),4,IF(OR(BD26='Liste déroulante'!$AQ$6,BD26='Liste déroulante'!$AQ$11,BD26='Liste déroulante'!$AQ$12),3,IF(OR(BD26='Liste déroulante'!$AQ$7,BD26='Liste déroulante'!$AQ$8,BD26='Liste déroulante'!$AQ$11,BD26='Liste déroulante'!$AQ$12),2,0)))</f>
        <v>0</v>
      </c>
      <c r="BF26" s="53"/>
      <c r="BG26" s="72">
        <f>IF(BF26='Liste déroulante'!$AR$5,4,IF('Données produit'!BF26='Liste déroulante'!$AR$6,3,0))</f>
        <v>0</v>
      </c>
      <c r="BH26" s="59"/>
      <c r="BI26" s="72">
        <f>IF(BH26='Liste déroulante'!$AS$5,3,0)</f>
        <v>0</v>
      </c>
      <c r="BJ26" s="53"/>
      <c r="BK26" s="72">
        <f>IF(BJ26='Liste déroulante'!$AT$5,4,0)</f>
        <v>0</v>
      </c>
      <c r="BL26" s="53"/>
      <c r="BM26" s="72">
        <f>IF(BL26='Liste déroulante'!$AU$5,4,IF('Données produit'!BL26='Liste déroulante'!$AU$6,3,IF(OR('Données produit'!BL26='Liste déroulante'!$AU$7,'Données produit'!BL26='Liste déroulante'!$AU$8),2,0)))</f>
        <v>0</v>
      </c>
      <c r="BN26" s="49"/>
      <c r="BO26" s="53"/>
      <c r="BP26" s="53"/>
      <c r="BQ26" s="49"/>
      <c r="BR26" s="49"/>
      <c r="BS26" s="49"/>
      <c r="BT26" s="45">
        <f>IF(OR(BN26='Liste déroulante'!$AV$5,BN26='Liste déroulante'!$AV$6,BO26='Liste déroulante'!$AW$5,'Données produit'!BP26='Liste déroulante'!$AX$5,BQ26='Liste déroulante'!$AY$5),"Catégorie E",IF(OR(BR26='Liste déroulante'!$AZ$5,BS26='Liste déroulante'!$BA$5),1,0))</f>
        <v>0</v>
      </c>
      <c r="BU26" s="49"/>
      <c r="BV26" s="49"/>
      <c r="BW26" s="75"/>
      <c r="BX26" s="44">
        <f>IF(OR(BU26='Liste déroulante'!$BB$5,'Données produit'!BU26='Liste déroulante'!$BB$6),"Catégorie E",IF(BV26='Liste déroulante'!$BD$5,4,IF(BW26='Liste déroulante'!$BE$5,1,0)))</f>
        <v>0</v>
      </c>
      <c r="BY26" s="53"/>
      <c r="BZ26" s="49"/>
      <c r="CA26" s="45">
        <f>IF(BY26='Liste déroulante'!$BF$5,"Catégorie E",IF(BZ26='Liste déroulante'!$BG$5,1,0))</f>
        <v>0</v>
      </c>
      <c r="CB26" s="43"/>
      <c r="CC26" s="45">
        <f>IF(CB26='Liste déroulante'!$BH$5,"Catégorie E",0)</f>
        <v>0</v>
      </c>
      <c r="CD26" s="45">
        <f t="shared" si="0"/>
        <v>0</v>
      </c>
      <c r="CE26" s="45">
        <f t="shared" si="1"/>
        <v>0</v>
      </c>
      <c r="CF26" s="45">
        <f t="shared" si="2"/>
        <v>0</v>
      </c>
      <c r="CG26" s="45">
        <f t="shared" si="3"/>
        <v>0</v>
      </c>
      <c r="CH26" s="45">
        <f t="shared" si="4"/>
        <v>0</v>
      </c>
      <c r="CI26" s="45">
        <f t="shared" si="5"/>
        <v>0</v>
      </c>
      <c r="CJ26" s="45">
        <f t="shared" si="6"/>
        <v>0</v>
      </c>
      <c r="CK26" s="44">
        <f t="shared" si="7"/>
        <v>0</v>
      </c>
      <c r="CL26" s="44">
        <f>LARGE('Données produit'!O26:BI26,1)</f>
        <v>0</v>
      </c>
      <c r="CM26" s="44">
        <f t="shared" si="8"/>
        <v>0</v>
      </c>
      <c r="CN26" s="44">
        <f>LARGE('Données produit'!BJ26:CK26,1)</f>
        <v>0</v>
      </c>
      <c r="CO26" s="44">
        <f t="shared" si="9"/>
        <v>0</v>
      </c>
    </row>
    <row r="27" spans="9:96" x14ac:dyDescent="0.35">
      <c r="I27" s="49"/>
      <c r="J27" s="52"/>
      <c r="K27" s="52"/>
      <c r="L27" s="52"/>
      <c r="M27" s="52"/>
      <c r="N27" s="49"/>
      <c r="O27" s="45">
        <f>IF(OR(I27='Liste déroulante'!$F$5,I27='Liste déroulante'!$F$6,I27='Liste déroulante'!$F$7,J27='Liste déroulante'!$G$5,J27='Liste déroulante'!$G$6,K27='Liste déroulante'!$H$5,K27='Liste déroulante'!$H$6,L27='Liste déroulante'!$I$5,L27='Liste déroulante'!$I$6,M27='Liste déroulante'!$J$5,N27='Liste déroulante'!$K$5),'Liste déroulante'!$A$7,IF(OR(I27='Liste déroulante'!$F$8,J27='Liste déroulante'!$G$7,'Données produit'!K27='Liste déroulante'!$H$7),'Liste déroulante'!$A$8,0))</f>
        <v>0</v>
      </c>
      <c r="P27" s="57"/>
      <c r="Q27" s="51"/>
      <c r="R27" s="49"/>
      <c r="S27" s="45">
        <f>IF(OR(P27='Liste déroulante'!$L$5,P27='Liste déroulante'!$L$6,P27='Liste déroulante'!$L$7,Q27='Liste déroulante'!$M$5,R27='Liste déroulante'!$N$5),'Liste déroulante'!$A$7,IF(P27='Liste déroulante'!$L$8,'Liste déroulante'!$A$8,0))</f>
        <v>0</v>
      </c>
      <c r="T27" s="57"/>
      <c r="U27" s="52"/>
      <c r="V27" s="52"/>
      <c r="W27" s="49"/>
      <c r="X27" s="45">
        <f>IF(OR(T27='Liste déroulante'!$O$5,T27='Liste déroulante'!$O$6,T27='Liste déroulante'!$O$7,T27='Liste déroulante'!$O$9,T27='Liste déroulante'!$O$10,T27='Liste déroulante'!$O$11,T27='Liste déroulante'!$O$12,U27='Liste déroulante'!$P$5,U27='Liste déroulante'!$P$6,V27='Liste déroulante'!$Q$5,W27='Liste déroulante'!$R$5),'Liste déroulante'!$A$7,IF(OR(T27='Liste déroulante'!$O$8,'Données produit'!T27='Liste déroulante'!$O$13),'Liste déroulante'!$A$8,0))</f>
        <v>0</v>
      </c>
      <c r="Y27" s="49"/>
      <c r="Z27" s="49"/>
      <c r="AA27" s="49"/>
      <c r="AB27" s="49"/>
      <c r="AC27" s="49"/>
      <c r="AD27" s="49"/>
      <c r="AE27" s="49"/>
      <c r="AF27" s="49"/>
      <c r="AG27" s="49"/>
      <c r="AH27" s="45">
        <f>IF(OR(Y27='Liste déroulante'!$S$5,Y27='Liste déroulante'!$S$7,Z27='Liste déroulante'!$T$5,AA27='Liste déroulante'!$U$5,'Données produit'!AD27='Liste déroulante'!$X$5,AG27='Liste déroulante'!$AA$5),"Catégorie E",IF(OR(Y27='Liste déroulante'!$S$6,Y27='Liste déroulante'!$S$8),"Catégorie D",IF(OR(AA27='Liste déroulante'!$U$6,AA27='Liste déroulante'!$U$7,'Données produit'!AB27='Liste déroulante'!$V$5,'Données produit'!AB27='Liste déroulante'!$V$6,'Données produit'!AC27='Liste déroulante'!$W$5,'Données produit'!AC27='Liste déroulante'!$W$6,'Données produit'!AC27='Liste déroulante'!$W$7,'Données produit'!AC27='Liste déroulante'!$W$8,AD27='Liste déroulante'!$X$6,AE27='Liste déroulante'!$Y$5,AF27='Liste déroulante'!$Z$5),1,0)))</f>
        <v>0</v>
      </c>
      <c r="AI27" s="49"/>
      <c r="AJ27" s="49"/>
      <c r="AK27" s="49"/>
      <c r="AL27" s="49"/>
      <c r="AM27" s="45">
        <f>IF((OR(AI27='Liste déroulante'!$AC$5,AI27='Liste déroulante'!$AC$6,AI27='Liste déroulante'!$AC$7,AJ27='Liste déroulante'!$AD$5,AK27='Liste déroulante'!$AE$5,AL27='Liste déroulante'!$AG$5)),'Liste déroulante'!$A$7,0)</f>
        <v>0</v>
      </c>
      <c r="AN27" s="49"/>
      <c r="AO27" s="49"/>
      <c r="AP27" s="49"/>
      <c r="AQ27" s="45">
        <f>IF(OR(AN27='Liste déroulante'!$AH$5,'Données produit'!AN27='Liste déroulante'!$AH$6,'Données produit'!AN27='Liste déroulante'!$AH$7,'Données produit'!AO27='Liste déroulante'!$AI$5,'Données produit'!AP27='Liste déroulante'!$AJ$5),'Liste déroulante'!$A$8,0)</f>
        <v>0</v>
      </c>
      <c r="AR27" s="49"/>
      <c r="AS27" s="45">
        <f>IF(AR27='Liste déroulante'!$AK$5,4,0)</f>
        <v>0</v>
      </c>
      <c r="AT27" s="53"/>
      <c r="AU27" s="71">
        <f>IF(AT27='Liste déroulante'!$AL$5,3,IF(AT27='Liste déroulante'!$AL$6,3,IF(AT27='Liste déroulante'!$AL$7,2,IF(AT27='Liste déroulante'!$AL$8,1,0))))</f>
        <v>0</v>
      </c>
      <c r="AV27" s="53"/>
      <c r="AW27" s="71">
        <f>IF(AV27='Liste déroulante'!$AM$5,3,IF(AV27='Liste déroulante'!$AM$6,3,IF(AV27='Liste déroulante'!$AM$7,2,IF(AV27='Liste déroulante'!$AM$8,1,0))))</f>
        <v>0</v>
      </c>
      <c r="AX27" s="53"/>
      <c r="AY27" s="72">
        <f>IF(AX27='Liste déroulante'!$AN$5,3,IF(AX27='Liste déroulante'!$AN$6,3,IF(AX27='Liste déroulante'!$AN$7,2,IF(AX27='Liste déroulante'!$AN$8,1,0))))</f>
        <v>0</v>
      </c>
      <c r="AZ27" s="59"/>
      <c r="BA27" s="72">
        <f>IF(OR(AZ27='Liste déroulante'!$AO$5,'Données produit'!AZ27='Liste déroulante'!$AO$6,'Données produit'!AZ27='Liste déroulante'!$AO$7),3,IF('Données produit'!AZ27='Liste déroulante'!$AO$8,2,0))</f>
        <v>0</v>
      </c>
      <c r="BB27" s="53"/>
      <c r="BC27" s="72">
        <f>IF(BB27='Liste déroulante'!$AP$5,3,IF('Données produit'!BB27='Liste déroulante'!$AP$6,2,0))</f>
        <v>0</v>
      </c>
      <c r="BD27" s="53"/>
      <c r="BE27" s="72">
        <f>IF(OR(BD27='Liste déroulante'!$AQ$5,BD27='Liste déroulante'!$AQ$9,BD27='Liste déroulante'!$AQ$10),4,IF(OR(BD27='Liste déroulante'!$AQ$6,BD27='Liste déroulante'!$AQ$11,BD27='Liste déroulante'!$AQ$12),3,IF(OR(BD27='Liste déroulante'!$AQ$7,BD27='Liste déroulante'!$AQ$8,BD27='Liste déroulante'!$AQ$11,BD27='Liste déroulante'!$AQ$12),2,0)))</f>
        <v>0</v>
      </c>
      <c r="BF27" s="53"/>
      <c r="BG27" s="72">
        <f>IF(BF27='Liste déroulante'!$AR$5,4,IF('Données produit'!BF27='Liste déroulante'!$AR$6,3,0))</f>
        <v>0</v>
      </c>
      <c r="BH27" s="59"/>
      <c r="BI27" s="72">
        <f>IF(BH27='Liste déroulante'!$AS$5,3,0)</f>
        <v>0</v>
      </c>
      <c r="BJ27" s="53"/>
      <c r="BK27" s="72">
        <f>IF(BJ27='Liste déroulante'!$AT$5,4,0)</f>
        <v>0</v>
      </c>
      <c r="BL27" s="53"/>
      <c r="BM27" s="72">
        <f>IF(BL27='Liste déroulante'!$AU$5,4,IF('Données produit'!BL27='Liste déroulante'!$AU$6,3,IF(OR('Données produit'!BL27='Liste déroulante'!$AU$7,'Données produit'!BL27='Liste déroulante'!$AU$8),2,0)))</f>
        <v>0</v>
      </c>
      <c r="BN27" s="49"/>
      <c r="BO27" s="53"/>
      <c r="BP27" s="53"/>
      <c r="BQ27" s="49"/>
      <c r="BR27" s="49"/>
      <c r="BS27" s="49"/>
      <c r="BT27" s="45">
        <f>IF(OR(BN27='Liste déroulante'!$AV$5,BN27='Liste déroulante'!$AV$6,BO27='Liste déroulante'!$AW$5,'Données produit'!BP27='Liste déroulante'!$AX$5,BQ27='Liste déroulante'!$AY$5),"Catégorie E",IF(OR(BR27='Liste déroulante'!$AZ$5,BS27='Liste déroulante'!$BA$5),1,0))</f>
        <v>0</v>
      </c>
      <c r="BU27" s="49"/>
      <c r="BV27" s="49"/>
      <c r="BW27" s="75"/>
      <c r="BX27" s="44">
        <f>IF(OR(BU27='Liste déroulante'!$BB$5,'Données produit'!BU27='Liste déroulante'!$BB$6),"Catégorie E",IF(BV27='Liste déroulante'!$BD$5,4,IF(BW27='Liste déroulante'!$BE$5,1,0)))</f>
        <v>0</v>
      </c>
      <c r="BY27" s="53"/>
      <c r="BZ27" s="49"/>
      <c r="CA27" s="45">
        <f>IF(BY27='Liste déroulante'!$BF$5,"Catégorie E",IF(BZ27='Liste déroulante'!$BG$5,1,0))</f>
        <v>0</v>
      </c>
      <c r="CB27" s="43"/>
      <c r="CC27" s="45">
        <f>IF(CB27='Liste déroulante'!$BH$5,"Catégorie E",0)</f>
        <v>0</v>
      </c>
      <c r="CD27" s="45">
        <f t="shared" si="0"/>
        <v>0</v>
      </c>
      <c r="CE27" s="45">
        <f t="shared" si="1"/>
        <v>0</v>
      </c>
      <c r="CF27" s="45">
        <f t="shared" si="2"/>
        <v>0</v>
      </c>
      <c r="CG27" s="45">
        <f t="shared" si="3"/>
        <v>0</v>
      </c>
      <c r="CH27" s="45">
        <f t="shared" si="4"/>
        <v>0</v>
      </c>
      <c r="CI27" s="45">
        <f t="shared" si="5"/>
        <v>0</v>
      </c>
      <c r="CJ27" s="45">
        <f t="shared" si="6"/>
        <v>0</v>
      </c>
      <c r="CK27" s="44">
        <f t="shared" si="7"/>
        <v>0</v>
      </c>
      <c r="CL27" s="44">
        <f>LARGE('Données produit'!O27:BI27,1)</f>
        <v>0</v>
      </c>
      <c r="CM27" s="44">
        <f t="shared" si="8"/>
        <v>0</v>
      </c>
      <c r="CN27" s="44">
        <f>LARGE('Données produit'!BJ27:CK27,1)</f>
        <v>0</v>
      </c>
      <c r="CO27" s="44">
        <f t="shared" si="9"/>
        <v>0</v>
      </c>
    </row>
    <row r="28" spans="9:96" x14ac:dyDescent="0.35">
      <c r="I28" s="49"/>
      <c r="J28" s="52"/>
      <c r="K28" s="52"/>
      <c r="L28" s="52"/>
      <c r="M28" s="52"/>
      <c r="N28" s="49"/>
      <c r="O28" s="45">
        <f>IF(OR(I28='Liste déroulante'!$F$5,I28='Liste déroulante'!$F$6,I28='Liste déroulante'!$F$7,J28='Liste déroulante'!$G$5,J28='Liste déroulante'!$G$6,K28='Liste déroulante'!$H$5,K28='Liste déroulante'!$H$6,L28='Liste déroulante'!$I$5,L28='Liste déroulante'!$I$6,M28='Liste déroulante'!$J$5,N28='Liste déroulante'!$K$5),'Liste déroulante'!$A$7,IF(OR(I28='Liste déroulante'!$F$8,J28='Liste déroulante'!$G$7,'Données produit'!K28='Liste déroulante'!$H$7),'Liste déroulante'!$A$8,0))</f>
        <v>0</v>
      </c>
      <c r="P28" s="57"/>
      <c r="Q28" s="51"/>
      <c r="R28" s="49"/>
      <c r="S28" s="45">
        <f>IF(OR(P28='Liste déroulante'!$L$5,P28='Liste déroulante'!$L$6,P28='Liste déroulante'!$L$7,Q28='Liste déroulante'!$M$5,R28='Liste déroulante'!$N$5),'Liste déroulante'!$A$7,IF(P28='Liste déroulante'!$L$8,'Liste déroulante'!$A$8,0))</f>
        <v>0</v>
      </c>
      <c r="T28" s="57"/>
      <c r="U28" s="52"/>
      <c r="V28" s="52"/>
      <c r="W28" s="49"/>
      <c r="X28" s="45">
        <f>IF(OR(T28='Liste déroulante'!$O$5,T28='Liste déroulante'!$O$6,T28='Liste déroulante'!$O$7,T28='Liste déroulante'!$O$9,T28='Liste déroulante'!$O$10,T28='Liste déroulante'!$O$11,T28='Liste déroulante'!$O$12,U28='Liste déroulante'!$P$5,U28='Liste déroulante'!$P$6,V28='Liste déroulante'!$Q$5,W28='Liste déroulante'!$R$5),'Liste déroulante'!$A$7,IF(OR(T28='Liste déroulante'!$O$8,'Données produit'!T28='Liste déroulante'!$O$13),'Liste déroulante'!$A$8,0))</f>
        <v>0</v>
      </c>
      <c r="Y28" s="49"/>
      <c r="Z28" s="49"/>
      <c r="AA28" s="49"/>
      <c r="AB28" s="49"/>
      <c r="AC28" s="49"/>
      <c r="AD28" s="49"/>
      <c r="AE28" s="49"/>
      <c r="AF28" s="49"/>
      <c r="AG28" s="49"/>
      <c r="AH28" s="45">
        <f>IF(OR(Y28='Liste déroulante'!$S$5,Y28='Liste déroulante'!$S$7,Z28='Liste déroulante'!$T$5,AA28='Liste déroulante'!$U$5,'Données produit'!AD28='Liste déroulante'!$X$5,AG28='Liste déroulante'!$AA$5),"Catégorie E",IF(OR(Y28='Liste déroulante'!$S$6,Y28='Liste déroulante'!$S$8),"Catégorie D",IF(OR(AA28='Liste déroulante'!$U$6,AA28='Liste déroulante'!$U$7,'Données produit'!AB28='Liste déroulante'!$V$5,'Données produit'!AB28='Liste déroulante'!$V$6,'Données produit'!AC28='Liste déroulante'!$W$5,'Données produit'!AC28='Liste déroulante'!$W$6,'Données produit'!AC28='Liste déroulante'!$W$7,'Données produit'!AC28='Liste déroulante'!$W$8,AD28='Liste déroulante'!$X$6,AE28='Liste déroulante'!$Y$5,AF28='Liste déroulante'!$Z$5),1,0)))</f>
        <v>0</v>
      </c>
      <c r="AI28" s="49"/>
      <c r="AJ28" s="49"/>
      <c r="AK28" s="49"/>
      <c r="AL28" s="49"/>
      <c r="AM28" s="45">
        <f>IF((OR(AI28='Liste déroulante'!$AC$5,AI28='Liste déroulante'!$AC$6,AI28='Liste déroulante'!$AC$7,AJ28='Liste déroulante'!$AD$5,AK28='Liste déroulante'!$AE$5,AL28='Liste déroulante'!$AG$5)),'Liste déroulante'!$A$7,0)</f>
        <v>0</v>
      </c>
      <c r="AN28" s="49"/>
      <c r="AO28" s="49"/>
      <c r="AP28" s="49"/>
      <c r="AQ28" s="45">
        <f>IF(OR(AN28='Liste déroulante'!$AH$5,'Données produit'!AN28='Liste déroulante'!$AH$6,'Données produit'!AN28='Liste déroulante'!$AH$7,'Données produit'!AO28='Liste déroulante'!$AI$5,'Données produit'!AP28='Liste déroulante'!$AJ$5),'Liste déroulante'!$A$8,0)</f>
        <v>0</v>
      </c>
      <c r="AR28" s="49"/>
      <c r="AS28" s="45">
        <f>IF(AR28='Liste déroulante'!$AK$5,4,0)</f>
        <v>0</v>
      </c>
      <c r="AT28" s="53"/>
      <c r="AU28" s="71">
        <f>IF(AT28='Liste déroulante'!$AL$5,3,IF(AT28='Liste déroulante'!$AL$6,3,IF(AT28='Liste déroulante'!$AL$7,2,IF(AT28='Liste déroulante'!$AL$8,1,0))))</f>
        <v>0</v>
      </c>
      <c r="AV28" s="53"/>
      <c r="AW28" s="71">
        <f>IF(AV28='Liste déroulante'!$AM$5,3,IF(AV28='Liste déroulante'!$AM$6,3,IF(AV28='Liste déroulante'!$AM$7,2,IF(AV28='Liste déroulante'!$AM$8,1,0))))</f>
        <v>0</v>
      </c>
      <c r="AX28" s="53"/>
      <c r="AY28" s="72">
        <f>IF(AX28='Liste déroulante'!$AN$5,3,IF(AX28='Liste déroulante'!$AN$6,3,IF(AX28='Liste déroulante'!$AN$7,2,IF(AX28='Liste déroulante'!$AN$8,1,0))))</f>
        <v>0</v>
      </c>
      <c r="AZ28" s="59"/>
      <c r="BA28" s="72">
        <f>IF(OR(AZ28='Liste déroulante'!$AO$5,'Données produit'!AZ28='Liste déroulante'!$AO$6,'Données produit'!AZ28='Liste déroulante'!$AO$7),3,IF('Données produit'!AZ28='Liste déroulante'!$AO$8,2,0))</f>
        <v>0</v>
      </c>
      <c r="BB28" s="53"/>
      <c r="BC28" s="72">
        <f>IF(BB28='Liste déroulante'!$AP$5,3,IF('Données produit'!BB28='Liste déroulante'!$AP$6,2,0))</f>
        <v>0</v>
      </c>
      <c r="BD28" s="53"/>
      <c r="BE28" s="72">
        <f>IF(OR(BD28='Liste déroulante'!$AQ$5,BD28='Liste déroulante'!$AQ$9,BD28='Liste déroulante'!$AQ$10),4,IF(OR(BD28='Liste déroulante'!$AQ$6,BD28='Liste déroulante'!$AQ$11,BD28='Liste déroulante'!$AQ$12),3,IF(OR(BD28='Liste déroulante'!$AQ$7,BD28='Liste déroulante'!$AQ$8,BD28='Liste déroulante'!$AQ$11,BD28='Liste déroulante'!$AQ$12),2,0)))</f>
        <v>0</v>
      </c>
      <c r="BF28" s="53"/>
      <c r="BG28" s="72">
        <f>IF(BF28='Liste déroulante'!$AR$5,4,IF('Données produit'!BF28='Liste déroulante'!$AR$6,3,0))</f>
        <v>0</v>
      </c>
      <c r="BH28" s="59"/>
      <c r="BI28" s="72">
        <f>IF(BH28='Liste déroulante'!$AS$5,3,0)</f>
        <v>0</v>
      </c>
      <c r="BJ28" s="53"/>
      <c r="BK28" s="72">
        <f>IF(BJ28='Liste déroulante'!$AT$5,4,0)</f>
        <v>0</v>
      </c>
      <c r="BL28" s="53"/>
      <c r="BM28" s="72">
        <f>IF(BL28='Liste déroulante'!$AU$5,4,IF('Données produit'!BL28='Liste déroulante'!$AU$6,3,IF(OR('Données produit'!BL28='Liste déroulante'!$AU$7,'Données produit'!BL28='Liste déroulante'!$AU$8),2,0)))</f>
        <v>0</v>
      </c>
      <c r="BN28" s="49"/>
      <c r="BO28" s="53"/>
      <c r="BP28" s="53"/>
      <c r="BQ28" s="49"/>
      <c r="BR28" s="49"/>
      <c r="BS28" s="49"/>
      <c r="BT28" s="45">
        <f>IF(OR(BN28='Liste déroulante'!$AV$5,BN28='Liste déroulante'!$AV$6,BO28='Liste déroulante'!$AW$5,'Données produit'!BP28='Liste déroulante'!$AX$5,BQ28='Liste déroulante'!$AY$5),"Catégorie E",IF(OR(BR28='Liste déroulante'!$AZ$5,BS28='Liste déroulante'!$BA$5),1,0))</f>
        <v>0</v>
      </c>
      <c r="BU28" s="49"/>
      <c r="BV28" s="49"/>
      <c r="BW28" s="75"/>
      <c r="BX28" s="44">
        <f>IF(OR(BU28='Liste déroulante'!$BB$5,'Données produit'!BU28='Liste déroulante'!$BB$6),"Catégorie E",IF(BV28='Liste déroulante'!$BD$5,4,IF(BW28='Liste déroulante'!$BE$5,1,0)))</f>
        <v>0</v>
      </c>
      <c r="BY28" s="53"/>
      <c r="BZ28" s="49"/>
      <c r="CA28" s="45">
        <f>IF(BY28='Liste déroulante'!$BF$5,"Catégorie E",IF(BZ28='Liste déroulante'!$BG$5,1,0))</f>
        <v>0</v>
      </c>
      <c r="CB28" s="43"/>
      <c r="CC28" s="45">
        <f>IF(CB28='Liste déroulante'!$BH$5,"Catégorie E",0)</f>
        <v>0</v>
      </c>
      <c r="CD28" s="45">
        <f t="shared" si="0"/>
        <v>0</v>
      </c>
      <c r="CE28" s="45">
        <f t="shared" si="1"/>
        <v>0</v>
      </c>
      <c r="CF28" s="45">
        <f t="shared" si="2"/>
        <v>0</v>
      </c>
      <c r="CG28" s="45">
        <f t="shared" si="3"/>
        <v>0</v>
      </c>
      <c r="CH28" s="45">
        <f t="shared" si="4"/>
        <v>0</v>
      </c>
      <c r="CI28" s="45">
        <f t="shared" si="5"/>
        <v>0</v>
      </c>
      <c r="CJ28" s="45">
        <f t="shared" si="6"/>
        <v>0</v>
      </c>
      <c r="CK28" s="44">
        <f t="shared" si="7"/>
        <v>0</v>
      </c>
      <c r="CL28" s="44">
        <f>LARGE('Données produit'!O28:BI28,1)</f>
        <v>0</v>
      </c>
      <c r="CM28" s="44">
        <f t="shared" si="8"/>
        <v>0</v>
      </c>
      <c r="CN28" s="44">
        <f>LARGE('Données produit'!BJ28:CK28,1)</f>
        <v>0</v>
      </c>
      <c r="CO28" s="44">
        <f t="shared" si="9"/>
        <v>0</v>
      </c>
    </row>
    <row r="29" spans="9:96" x14ac:dyDescent="0.35">
      <c r="I29" s="49"/>
      <c r="J29" s="52"/>
      <c r="K29" s="52"/>
      <c r="L29" s="52"/>
      <c r="M29" s="52"/>
      <c r="N29" s="49"/>
      <c r="O29" s="45">
        <f>IF(OR(I29='Liste déroulante'!$F$5,I29='Liste déroulante'!$F$6,I29='Liste déroulante'!$F$7,J29='Liste déroulante'!$G$5,J29='Liste déroulante'!$G$6,K29='Liste déroulante'!$H$5,K29='Liste déroulante'!$H$6,L29='Liste déroulante'!$I$5,L29='Liste déroulante'!$I$6,M29='Liste déroulante'!$J$5,N29='Liste déroulante'!$K$5),'Liste déroulante'!$A$7,IF(OR(I29='Liste déroulante'!$F$8,J29='Liste déroulante'!$G$7,'Données produit'!K29='Liste déroulante'!$H$7),'Liste déroulante'!$A$8,0))</f>
        <v>0</v>
      </c>
      <c r="P29" s="57"/>
      <c r="Q29" s="51"/>
      <c r="R29" s="49"/>
      <c r="S29" s="45">
        <f>IF(OR(P29='Liste déroulante'!$L$5,P29='Liste déroulante'!$L$6,P29='Liste déroulante'!$L$7,Q29='Liste déroulante'!$M$5,R29='Liste déroulante'!$N$5),'Liste déroulante'!$A$7,IF(P29='Liste déroulante'!$L$8,'Liste déroulante'!$A$8,0))</f>
        <v>0</v>
      </c>
      <c r="T29" s="57"/>
      <c r="U29" s="52"/>
      <c r="V29" s="52"/>
      <c r="W29" s="49"/>
      <c r="X29" s="45">
        <f>IF(OR(T29='Liste déroulante'!$O$5,T29='Liste déroulante'!$O$6,T29='Liste déroulante'!$O$7,T29='Liste déroulante'!$O$9,T29='Liste déroulante'!$O$10,T29='Liste déroulante'!$O$11,T29='Liste déroulante'!$O$12,U29='Liste déroulante'!$P$5,U29='Liste déroulante'!$P$6,V29='Liste déroulante'!$Q$5,W29='Liste déroulante'!$R$5),'Liste déroulante'!$A$7,IF(OR(T29='Liste déroulante'!$O$8,'Données produit'!T29='Liste déroulante'!$O$13),'Liste déroulante'!$A$8,0))</f>
        <v>0</v>
      </c>
      <c r="Y29" s="49"/>
      <c r="Z29" s="49"/>
      <c r="AA29" s="49"/>
      <c r="AB29" s="49"/>
      <c r="AC29" s="49"/>
      <c r="AD29" s="49"/>
      <c r="AE29" s="49"/>
      <c r="AF29" s="49"/>
      <c r="AG29" s="49"/>
      <c r="AH29" s="45">
        <f>IF(OR(Y29='Liste déroulante'!$S$5,Y29='Liste déroulante'!$S$7,Z29='Liste déroulante'!$T$5,AA29='Liste déroulante'!$U$5,'Données produit'!AD29='Liste déroulante'!$X$5,AG29='Liste déroulante'!$AA$5),"Catégorie E",IF(OR(Y29='Liste déroulante'!$S$6,Y29='Liste déroulante'!$S$8),"Catégorie D",IF(OR(AA29='Liste déroulante'!$U$6,AA29='Liste déroulante'!$U$7,'Données produit'!AB29='Liste déroulante'!$V$5,'Données produit'!AB29='Liste déroulante'!$V$6,'Données produit'!AC29='Liste déroulante'!$W$5,'Données produit'!AC29='Liste déroulante'!$W$6,'Données produit'!AC29='Liste déroulante'!$W$7,'Données produit'!AC29='Liste déroulante'!$W$8,AD29='Liste déroulante'!$X$6,AE29='Liste déroulante'!$Y$5,AF29='Liste déroulante'!$Z$5),1,0)))</f>
        <v>0</v>
      </c>
      <c r="AI29" s="49"/>
      <c r="AJ29" s="49"/>
      <c r="AK29" s="49"/>
      <c r="AL29" s="49"/>
      <c r="AM29" s="45">
        <f>IF((OR(AI29='Liste déroulante'!$AC$5,AI29='Liste déroulante'!$AC$6,AI29='Liste déroulante'!$AC$7,AJ29='Liste déroulante'!$AD$5,AK29='Liste déroulante'!$AE$5,AL29='Liste déroulante'!$AG$5)),'Liste déroulante'!$A$7,0)</f>
        <v>0</v>
      </c>
      <c r="AN29" s="49"/>
      <c r="AO29" s="49"/>
      <c r="AP29" s="49"/>
      <c r="AQ29" s="45">
        <f>IF(OR(AN29='Liste déroulante'!$AH$5,'Données produit'!AN29='Liste déroulante'!$AH$6,'Données produit'!AN29='Liste déroulante'!$AH$7,'Données produit'!AO29='Liste déroulante'!$AI$5,'Données produit'!AP29='Liste déroulante'!$AJ$5),'Liste déroulante'!$A$8,0)</f>
        <v>0</v>
      </c>
      <c r="AR29" s="49"/>
      <c r="AS29" s="45">
        <f>IF(AR29='Liste déroulante'!$AK$5,4,0)</f>
        <v>0</v>
      </c>
      <c r="AT29" s="53"/>
      <c r="AU29" s="71">
        <f>IF(AT29='Liste déroulante'!$AL$5,3,IF(AT29='Liste déroulante'!$AL$6,3,IF(AT29='Liste déroulante'!$AL$7,2,IF(AT29='Liste déroulante'!$AL$8,1,0))))</f>
        <v>0</v>
      </c>
      <c r="AV29" s="53"/>
      <c r="AW29" s="71">
        <f>IF(AV29='Liste déroulante'!$AM$5,3,IF(AV29='Liste déroulante'!$AM$6,3,IF(AV29='Liste déroulante'!$AM$7,2,IF(AV29='Liste déroulante'!$AM$8,1,0))))</f>
        <v>0</v>
      </c>
      <c r="AX29" s="53"/>
      <c r="AY29" s="72">
        <f>IF(AX29='Liste déroulante'!$AN$5,3,IF(AX29='Liste déroulante'!$AN$6,3,IF(AX29='Liste déroulante'!$AN$7,2,IF(AX29='Liste déroulante'!$AN$8,1,0))))</f>
        <v>0</v>
      </c>
      <c r="AZ29" s="59"/>
      <c r="BA29" s="72">
        <f>IF(OR(AZ29='Liste déroulante'!$AO$5,'Données produit'!AZ29='Liste déroulante'!$AO$6,'Données produit'!AZ29='Liste déroulante'!$AO$7),3,IF('Données produit'!AZ29='Liste déroulante'!$AO$8,2,0))</f>
        <v>0</v>
      </c>
      <c r="BB29" s="53"/>
      <c r="BC29" s="72">
        <f>IF(BB29='Liste déroulante'!$AP$5,3,IF('Données produit'!BB29='Liste déroulante'!$AP$6,2,0))</f>
        <v>0</v>
      </c>
      <c r="BD29" s="53"/>
      <c r="BE29" s="72">
        <f>IF(OR(BD29='Liste déroulante'!$AQ$5,BD29='Liste déroulante'!$AQ$9,BD29='Liste déroulante'!$AQ$10),4,IF(OR(BD29='Liste déroulante'!$AQ$6,BD29='Liste déroulante'!$AQ$11,BD29='Liste déroulante'!$AQ$12),3,IF(OR(BD29='Liste déroulante'!$AQ$7,BD29='Liste déroulante'!$AQ$8,BD29='Liste déroulante'!$AQ$11,BD29='Liste déroulante'!$AQ$12),2,0)))</f>
        <v>0</v>
      </c>
      <c r="BF29" s="53"/>
      <c r="BG29" s="72">
        <f>IF(BF29='Liste déroulante'!$AR$5,4,IF('Données produit'!BF29='Liste déroulante'!$AR$6,3,0))</f>
        <v>0</v>
      </c>
      <c r="BH29" s="59"/>
      <c r="BI29" s="72">
        <f>IF(BH29='Liste déroulante'!$AS$5,3,0)</f>
        <v>0</v>
      </c>
      <c r="BJ29" s="53"/>
      <c r="BK29" s="72">
        <f>IF(BJ29='Liste déroulante'!$AT$5,4,0)</f>
        <v>0</v>
      </c>
      <c r="BL29" s="53"/>
      <c r="BM29" s="72">
        <f>IF(BL29='Liste déroulante'!$AU$5,4,IF('Données produit'!BL29='Liste déroulante'!$AU$6,3,IF(OR('Données produit'!BL29='Liste déroulante'!$AU$7,'Données produit'!BL29='Liste déroulante'!$AU$8),2,0)))</f>
        <v>0</v>
      </c>
      <c r="BN29" s="49"/>
      <c r="BO29" s="53"/>
      <c r="BP29" s="53"/>
      <c r="BQ29" s="49"/>
      <c r="BR29" s="49"/>
      <c r="BS29" s="49"/>
      <c r="BT29" s="45">
        <f>IF(OR(BN29='Liste déroulante'!$AV$5,BN29='Liste déroulante'!$AV$6,BO29='Liste déroulante'!$AW$5,'Données produit'!BP29='Liste déroulante'!$AX$5,BQ29='Liste déroulante'!$AY$5),"Catégorie E",IF(OR(BR29='Liste déroulante'!$AZ$5,BS29='Liste déroulante'!$BA$5),1,0))</f>
        <v>0</v>
      </c>
      <c r="BU29" s="49"/>
      <c r="BV29" s="49"/>
      <c r="BW29" s="75"/>
      <c r="BX29" s="44">
        <f>IF(OR(BU29='Liste déroulante'!$BB$5,'Données produit'!BU29='Liste déroulante'!$BB$6),"Catégorie E",IF(BV29='Liste déroulante'!$BD$5,4,IF(BW29='Liste déroulante'!$BE$5,1,0)))</f>
        <v>0</v>
      </c>
      <c r="BY29" s="53"/>
      <c r="BZ29" s="49"/>
      <c r="CA29" s="45">
        <f>IF(BY29='Liste déroulante'!$BF$5,"Catégorie E",IF(BZ29='Liste déroulante'!$BG$5,1,0))</f>
        <v>0</v>
      </c>
      <c r="CB29" s="43"/>
      <c r="CC29" s="45">
        <f>IF(CB29='Liste déroulante'!$BH$5,"Catégorie E",0)</f>
        <v>0</v>
      </c>
      <c r="CD29" s="45">
        <f t="shared" si="0"/>
        <v>0</v>
      </c>
      <c r="CE29" s="45">
        <f t="shared" si="1"/>
        <v>0</v>
      </c>
      <c r="CF29" s="45">
        <f t="shared" si="2"/>
        <v>0</v>
      </c>
      <c r="CG29" s="45">
        <f t="shared" si="3"/>
        <v>0</v>
      </c>
      <c r="CH29" s="45">
        <f t="shared" si="4"/>
        <v>0</v>
      </c>
      <c r="CI29" s="45">
        <f t="shared" si="5"/>
        <v>0</v>
      </c>
      <c r="CJ29" s="45">
        <f t="shared" si="6"/>
        <v>0</v>
      </c>
      <c r="CK29" s="44">
        <f t="shared" si="7"/>
        <v>0</v>
      </c>
      <c r="CL29" s="44">
        <f>LARGE('Données produit'!O29:BI29,1)</f>
        <v>0</v>
      </c>
      <c r="CM29" s="44">
        <f t="shared" si="8"/>
        <v>0</v>
      </c>
      <c r="CN29" s="44">
        <f>LARGE('Données produit'!BJ29:CK29,1)</f>
        <v>0</v>
      </c>
      <c r="CO29" s="44">
        <f t="shared" si="9"/>
        <v>0</v>
      </c>
    </row>
    <row r="30" spans="9:96" x14ac:dyDescent="0.35">
      <c r="I30" s="49"/>
      <c r="J30" s="52"/>
      <c r="K30" s="52"/>
      <c r="L30" s="52"/>
      <c r="M30" s="52"/>
      <c r="N30" s="49"/>
      <c r="O30" s="45">
        <f>IF(OR(I30='Liste déroulante'!$F$5,I30='Liste déroulante'!$F$6,I30='Liste déroulante'!$F$7,J30='Liste déroulante'!$G$5,J30='Liste déroulante'!$G$6,K30='Liste déroulante'!$H$5,K30='Liste déroulante'!$H$6,L30='Liste déroulante'!$I$5,L30='Liste déroulante'!$I$6,M30='Liste déroulante'!$J$5,N30='Liste déroulante'!$K$5),'Liste déroulante'!$A$7,IF(OR(I30='Liste déroulante'!$F$8,J30='Liste déroulante'!$G$7,'Données produit'!K30='Liste déroulante'!$H$7),'Liste déroulante'!$A$8,0))</f>
        <v>0</v>
      </c>
      <c r="P30" s="57"/>
      <c r="Q30" s="51"/>
      <c r="R30" s="49"/>
      <c r="S30" s="45">
        <f>IF(OR(P30='Liste déroulante'!$L$5,P30='Liste déroulante'!$L$6,P30='Liste déroulante'!$L$7,Q30='Liste déroulante'!$M$5,R30='Liste déroulante'!$N$5),'Liste déroulante'!$A$7,IF(P30='Liste déroulante'!$L$8,'Liste déroulante'!$A$8,0))</f>
        <v>0</v>
      </c>
      <c r="T30" s="58"/>
      <c r="U30" s="52"/>
      <c r="V30" s="52"/>
      <c r="W30" s="49"/>
      <c r="X30" s="45">
        <f>IF(OR(T30='Liste déroulante'!$O$5,T30='Liste déroulante'!$O$6,T30='Liste déroulante'!$O$7,T30='Liste déroulante'!$O$9,T30='Liste déroulante'!$O$10,T30='Liste déroulante'!$O$11,T30='Liste déroulante'!$O$12,U30='Liste déroulante'!$P$5,U30='Liste déroulante'!$P$6,V30='Liste déroulante'!$Q$5,W30='Liste déroulante'!$R$5),'Liste déroulante'!$A$7,IF(OR(T30='Liste déroulante'!$O$8,'Données produit'!T30='Liste déroulante'!$O$13),'Liste déroulante'!$A$8,0))</f>
        <v>0</v>
      </c>
      <c r="Y30" s="49"/>
      <c r="Z30" s="49"/>
      <c r="AA30" s="49"/>
      <c r="AB30" s="49"/>
      <c r="AC30" s="49"/>
      <c r="AD30" s="49"/>
      <c r="AE30" s="49"/>
      <c r="AF30" s="49"/>
      <c r="AG30" s="49"/>
      <c r="AH30" s="45">
        <f>IF(OR(Y30='Liste déroulante'!$S$5,Y30='Liste déroulante'!$S$7,Z30='Liste déroulante'!$T$5,AA30='Liste déroulante'!$U$5,'Données produit'!AD30='Liste déroulante'!$X$5,AG30='Liste déroulante'!$AA$5),"Catégorie E",IF(OR(Y30='Liste déroulante'!$S$6,Y30='Liste déroulante'!$S$8),"Catégorie D",IF(OR(AA30='Liste déroulante'!$U$6,AA30='Liste déroulante'!$U$7,'Données produit'!AB30='Liste déroulante'!$V$5,'Données produit'!AB30='Liste déroulante'!$V$6,'Données produit'!AC30='Liste déroulante'!$W$5,'Données produit'!AC30='Liste déroulante'!$W$6,'Données produit'!AC30='Liste déroulante'!$W$7,'Données produit'!AC30='Liste déroulante'!$W$8,AD30='Liste déroulante'!$X$6,AE30='Liste déroulante'!$Y$5,AF30='Liste déroulante'!$Z$5),1,0)))</f>
        <v>0</v>
      </c>
      <c r="AI30" s="49"/>
      <c r="AJ30" s="49"/>
      <c r="AK30" s="49"/>
      <c r="AL30" s="49"/>
      <c r="AM30" s="45">
        <f>IF((OR(AI30='Liste déroulante'!$AC$5,AI30='Liste déroulante'!$AC$6,AI30='Liste déroulante'!$AC$7,AJ30='Liste déroulante'!$AD$5,AK30='Liste déroulante'!$AE$5,AL30='Liste déroulante'!$AG$5)),'Liste déroulante'!$A$7,0)</f>
        <v>0</v>
      </c>
      <c r="AN30" s="49"/>
      <c r="AO30" s="49"/>
      <c r="AP30" s="49"/>
      <c r="AQ30" s="45">
        <f>IF(OR(AN30='Liste déroulante'!$AH$5,'Données produit'!AN30='Liste déroulante'!$AH$6,'Données produit'!AN30='Liste déroulante'!$AH$7,'Données produit'!AO30='Liste déroulante'!$AI$5,'Données produit'!AP30='Liste déroulante'!$AJ$5),'Liste déroulante'!$A$8,0)</f>
        <v>0</v>
      </c>
      <c r="AR30" s="49"/>
      <c r="AS30" s="45">
        <f>IF(AR30='Liste déroulante'!$AK$5,4,0)</f>
        <v>0</v>
      </c>
      <c r="AT30" s="53"/>
      <c r="AU30" s="71">
        <f>IF(AT30='Liste déroulante'!$AL$5,3,IF(AT30='Liste déroulante'!$AL$6,3,IF(AT30='Liste déroulante'!$AL$7,2,IF(AT30='Liste déroulante'!$AL$8,1,0))))</f>
        <v>0</v>
      </c>
      <c r="AV30" s="53"/>
      <c r="AW30" s="71">
        <f>IF(AV30='Liste déroulante'!$AM$5,3,IF(AV30='Liste déroulante'!$AM$6,3,IF(AV30='Liste déroulante'!$AM$7,2,IF(AV30='Liste déroulante'!$AM$8,1,0))))</f>
        <v>0</v>
      </c>
      <c r="AX30" s="53"/>
      <c r="AY30" s="72">
        <f>IF(AX30='Liste déroulante'!$AN$5,3,IF(AX30='Liste déroulante'!$AN$6,3,IF(AX30='Liste déroulante'!$AN$7,2,IF(AX30='Liste déroulante'!$AN$8,1,0))))</f>
        <v>0</v>
      </c>
      <c r="AZ30" s="59"/>
      <c r="BA30" s="72">
        <f>IF(OR(AZ30='Liste déroulante'!$AO$5,'Données produit'!AZ30='Liste déroulante'!$AO$6,'Données produit'!AZ30='Liste déroulante'!$AO$7),3,IF('Données produit'!AZ30='Liste déroulante'!$AO$8,2,0))</f>
        <v>0</v>
      </c>
      <c r="BB30" s="53"/>
      <c r="BC30" s="72">
        <f>IF(BB30='Liste déroulante'!$AP$5,3,IF('Données produit'!BB30='Liste déroulante'!$AP$6,2,0))</f>
        <v>0</v>
      </c>
      <c r="BD30" s="53"/>
      <c r="BE30" s="72">
        <f>IF(OR(BD30='Liste déroulante'!$AQ$5,BD30='Liste déroulante'!$AQ$9,BD30='Liste déroulante'!$AQ$10),4,IF(OR(BD30='Liste déroulante'!$AQ$6,BD30='Liste déroulante'!$AQ$11,BD30='Liste déroulante'!$AQ$12),3,IF(OR(BD30='Liste déroulante'!$AQ$7,BD30='Liste déroulante'!$AQ$8,BD30='Liste déroulante'!$AQ$11,BD30='Liste déroulante'!$AQ$12),2,0)))</f>
        <v>0</v>
      </c>
      <c r="BF30" s="53"/>
      <c r="BG30" s="72">
        <f>IF(BF30='Liste déroulante'!$AR$5,4,IF('Données produit'!BF30='Liste déroulante'!$AR$6,3,0))</f>
        <v>0</v>
      </c>
      <c r="BH30" s="59"/>
      <c r="BI30" s="72">
        <f>IF(BH30='Liste déroulante'!$AS$5,3,0)</f>
        <v>0</v>
      </c>
      <c r="BJ30" s="53"/>
      <c r="BK30" s="72">
        <f>IF(BJ30='Liste déroulante'!$AT$5,4,0)</f>
        <v>0</v>
      </c>
      <c r="BL30" s="53"/>
      <c r="BM30" s="72">
        <f>IF(BL30='Liste déroulante'!$AU$5,4,IF('Données produit'!BL30='Liste déroulante'!$AU$6,3,IF(OR('Données produit'!BL30='Liste déroulante'!$AU$7,'Données produit'!BL30='Liste déroulante'!$AU$8),2,0)))</f>
        <v>0</v>
      </c>
      <c r="BN30" s="49"/>
      <c r="BO30" s="53"/>
      <c r="BP30" s="53"/>
      <c r="BQ30" s="49"/>
      <c r="BR30" s="49"/>
      <c r="BS30" s="49"/>
      <c r="BT30" s="45">
        <f>IF(OR(BN30='Liste déroulante'!$AV$5,BN30='Liste déroulante'!$AV$6,BO30='Liste déroulante'!$AW$5,'Données produit'!BP30='Liste déroulante'!$AX$5,BQ30='Liste déroulante'!$AY$5),"Catégorie E",IF(OR(BR30='Liste déroulante'!$AZ$5,BS30='Liste déroulante'!$BA$5),1,0))</f>
        <v>0</v>
      </c>
      <c r="BU30" s="49"/>
      <c r="BV30" s="49"/>
      <c r="BW30" s="75"/>
      <c r="BX30" s="44">
        <f>IF(OR(BU30='Liste déroulante'!$BB$5,'Données produit'!BU30='Liste déroulante'!$BB$6),"Catégorie E",IF(BV30='Liste déroulante'!$BD$5,4,IF(BW30='Liste déroulante'!$BE$5,1,0)))</f>
        <v>0</v>
      </c>
      <c r="BY30" s="53"/>
      <c r="BZ30" s="49"/>
      <c r="CA30" s="45">
        <f>IF(BY30='Liste déroulante'!$BF$5,"Catégorie E",IF(BZ30='Liste déroulante'!$BG$5,1,0))</f>
        <v>0</v>
      </c>
      <c r="CB30" s="43"/>
      <c r="CC30" s="45">
        <f>IF(CB30='Liste déroulante'!$BH$5,"Catégorie E",0)</f>
        <v>0</v>
      </c>
      <c r="CD30" s="45">
        <f t="shared" si="0"/>
        <v>0</v>
      </c>
      <c r="CE30" s="45">
        <f t="shared" si="1"/>
        <v>0</v>
      </c>
      <c r="CF30" s="45">
        <f t="shared" si="2"/>
        <v>0</v>
      </c>
      <c r="CG30" s="45">
        <f t="shared" si="3"/>
        <v>0</v>
      </c>
      <c r="CH30" s="45">
        <f t="shared" si="4"/>
        <v>0</v>
      </c>
      <c r="CI30" s="45">
        <f t="shared" si="5"/>
        <v>0</v>
      </c>
      <c r="CJ30" s="45">
        <f t="shared" si="6"/>
        <v>0</v>
      </c>
      <c r="CK30" s="44">
        <f t="shared" si="7"/>
        <v>0</v>
      </c>
      <c r="CL30" s="44">
        <f>LARGE('Données produit'!O30:BI30,1)</f>
        <v>0</v>
      </c>
      <c r="CM30" s="44">
        <f t="shared" si="8"/>
        <v>0</v>
      </c>
      <c r="CN30" s="44">
        <f>LARGE('Données produit'!BJ30:CK30,1)</f>
        <v>0</v>
      </c>
      <c r="CO30" s="44">
        <f t="shared" si="9"/>
        <v>0</v>
      </c>
    </row>
    <row r="31" spans="9:96" x14ac:dyDescent="0.35">
      <c r="I31" s="49"/>
      <c r="J31" s="52"/>
      <c r="K31" s="52"/>
      <c r="L31" s="52"/>
      <c r="M31" s="52"/>
      <c r="N31" s="49"/>
      <c r="O31" s="45">
        <f>IF(OR(I31='Liste déroulante'!$F$5,I31='Liste déroulante'!$F$6,I31='Liste déroulante'!$F$7,J31='Liste déroulante'!$G$5,J31='Liste déroulante'!$G$6,K31='Liste déroulante'!$H$5,K31='Liste déroulante'!$H$6,L31='Liste déroulante'!$I$5,L31='Liste déroulante'!$I$6,M31='Liste déroulante'!$J$5,N31='Liste déroulante'!$K$5),'Liste déroulante'!$A$7,IF(OR(I31='Liste déroulante'!$F$8,J31='Liste déroulante'!$G$7,'Données produit'!K31='Liste déroulante'!$H$7),'Liste déroulante'!$A$8,0))</f>
        <v>0</v>
      </c>
      <c r="P31" s="57"/>
      <c r="Q31" s="51"/>
      <c r="R31" s="49"/>
      <c r="S31" s="45">
        <f>IF(OR(P31='Liste déroulante'!$L$5,P31='Liste déroulante'!$L$6,P31='Liste déroulante'!$L$7,Q31='Liste déroulante'!$M$5,R31='Liste déroulante'!$N$5),'Liste déroulante'!$A$7,IF(P31='Liste déroulante'!$L$8,'Liste déroulante'!$A$8,0))</f>
        <v>0</v>
      </c>
      <c r="T31" s="58"/>
      <c r="U31" s="52"/>
      <c r="V31" s="52"/>
      <c r="W31" s="49"/>
      <c r="X31" s="45">
        <f>IF(OR(T31='Liste déroulante'!$O$5,T31='Liste déroulante'!$O$6,T31='Liste déroulante'!$O$7,T31='Liste déroulante'!$O$9,T31='Liste déroulante'!$O$10,T31='Liste déroulante'!$O$11,T31='Liste déroulante'!$O$12,U31='Liste déroulante'!$P$5,U31='Liste déroulante'!$P$6,V31='Liste déroulante'!$Q$5,W31='Liste déroulante'!$R$5),'Liste déroulante'!$A$7,IF(OR(T31='Liste déroulante'!$O$8,'Données produit'!T31='Liste déroulante'!$O$13),'Liste déroulante'!$A$8,0))</f>
        <v>0</v>
      </c>
      <c r="Y31" s="49"/>
      <c r="Z31" s="49"/>
      <c r="AA31" s="49"/>
      <c r="AB31" s="49"/>
      <c r="AC31" s="49"/>
      <c r="AD31" s="49"/>
      <c r="AE31" s="49"/>
      <c r="AF31" s="49"/>
      <c r="AG31" s="49"/>
      <c r="AH31" s="45">
        <f>IF(OR(Y31='Liste déroulante'!$S$5,Y31='Liste déroulante'!$S$7,Z31='Liste déroulante'!$T$5,AA31='Liste déroulante'!$U$5,'Données produit'!AD31='Liste déroulante'!$X$5,AG31='Liste déroulante'!$AA$5),"Catégorie E",IF(OR(Y31='Liste déroulante'!$S$6,Y31='Liste déroulante'!$S$8),"Catégorie D",IF(OR(AA31='Liste déroulante'!$U$6,AA31='Liste déroulante'!$U$7,'Données produit'!AB31='Liste déroulante'!$V$5,'Données produit'!AB31='Liste déroulante'!$V$6,'Données produit'!AC31='Liste déroulante'!$W$5,'Données produit'!AC31='Liste déroulante'!$W$6,'Données produit'!AC31='Liste déroulante'!$W$7,'Données produit'!AC31='Liste déroulante'!$W$8,AD31='Liste déroulante'!$X$6,AE31='Liste déroulante'!$Y$5,AF31='Liste déroulante'!$Z$5),1,0)))</f>
        <v>0</v>
      </c>
      <c r="AI31" s="49"/>
      <c r="AJ31" s="49"/>
      <c r="AK31" s="49"/>
      <c r="AL31" s="49"/>
      <c r="AM31" s="45">
        <f>IF((OR(AI31='Liste déroulante'!$AC$5,AI31='Liste déroulante'!$AC$6,AI31='Liste déroulante'!$AC$7,AJ31='Liste déroulante'!$AD$5,AK31='Liste déroulante'!$AE$5,AL31='Liste déroulante'!$AG$5)),'Liste déroulante'!$A$7,0)</f>
        <v>0</v>
      </c>
      <c r="AN31" s="49"/>
      <c r="AO31" s="49"/>
      <c r="AP31" s="49"/>
      <c r="AQ31" s="45">
        <f>IF(OR(AN31='Liste déroulante'!$AH$5,'Données produit'!AN31='Liste déroulante'!$AH$6,'Données produit'!AN31='Liste déroulante'!$AH$7,'Données produit'!AO31='Liste déroulante'!$AI$5,'Données produit'!AP31='Liste déroulante'!$AJ$5),'Liste déroulante'!$A$8,0)</f>
        <v>0</v>
      </c>
      <c r="AR31" s="49"/>
      <c r="AS31" s="45">
        <f>IF(AR31='Liste déroulante'!$AK$5,4,0)</f>
        <v>0</v>
      </c>
      <c r="AT31" s="53"/>
      <c r="AU31" s="71">
        <f>IF(AT31='Liste déroulante'!$AL$5,3,IF(AT31='Liste déroulante'!$AL$6,3,IF(AT31='Liste déroulante'!$AL$7,2,IF(AT31='Liste déroulante'!$AL$8,1,0))))</f>
        <v>0</v>
      </c>
      <c r="AV31" s="53"/>
      <c r="AW31" s="71">
        <f>IF(AV31='Liste déroulante'!$AM$5,3,IF(AV31='Liste déroulante'!$AM$6,3,IF(AV31='Liste déroulante'!$AM$7,2,IF(AV31='Liste déroulante'!$AM$8,1,0))))</f>
        <v>0</v>
      </c>
      <c r="AX31" s="53"/>
      <c r="AY31" s="72">
        <f>IF(AX31='Liste déroulante'!$AN$5,3,IF(AX31='Liste déroulante'!$AN$6,3,IF(AX31='Liste déroulante'!$AN$7,2,IF(AX31='Liste déroulante'!$AN$8,1,0))))</f>
        <v>0</v>
      </c>
      <c r="AZ31" s="59"/>
      <c r="BA31" s="72">
        <f>IF(OR(AZ31='Liste déroulante'!$AO$5,'Données produit'!AZ31='Liste déroulante'!$AO$6,'Données produit'!AZ31='Liste déroulante'!$AO$7),3,IF('Données produit'!AZ31='Liste déroulante'!$AO$8,2,0))</f>
        <v>0</v>
      </c>
      <c r="BB31" s="53"/>
      <c r="BC31" s="72">
        <f>IF(BB31='Liste déroulante'!$AP$5,3,IF('Données produit'!BB31='Liste déroulante'!$AP$6,2,0))</f>
        <v>0</v>
      </c>
      <c r="BD31" s="53"/>
      <c r="BE31" s="72">
        <f>IF(OR(BD31='Liste déroulante'!$AQ$5,BD31='Liste déroulante'!$AQ$9,BD31='Liste déroulante'!$AQ$10),4,IF(OR(BD31='Liste déroulante'!$AQ$6,BD31='Liste déroulante'!$AQ$11,BD31='Liste déroulante'!$AQ$12),3,IF(OR(BD31='Liste déroulante'!$AQ$7,BD31='Liste déroulante'!$AQ$8,BD31='Liste déroulante'!$AQ$11,BD31='Liste déroulante'!$AQ$12),2,0)))</f>
        <v>0</v>
      </c>
      <c r="BF31" s="53"/>
      <c r="BG31" s="72">
        <f>IF(BF31='Liste déroulante'!$AR$5,4,IF('Données produit'!BF31='Liste déroulante'!$AR$6,3,0))</f>
        <v>0</v>
      </c>
      <c r="BH31" s="59"/>
      <c r="BI31" s="72">
        <f>IF(BH31='Liste déroulante'!$AS$5,3,0)</f>
        <v>0</v>
      </c>
      <c r="BJ31" s="53"/>
      <c r="BK31" s="72">
        <f>IF(BJ31='Liste déroulante'!$AT$5,4,0)</f>
        <v>0</v>
      </c>
      <c r="BL31" s="53"/>
      <c r="BM31" s="72">
        <f>IF(BL31='Liste déroulante'!$AU$5,4,IF('Données produit'!BL31='Liste déroulante'!$AU$6,3,IF(OR('Données produit'!BL31='Liste déroulante'!$AU$7,'Données produit'!BL31='Liste déroulante'!$AU$8),2,0)))</f>
        <v>0</v>
      </c>
      <c r="BN31" s="49"/>
      <c r="BO31" s="53"/>
      <c r="BP31" s="53"/>
      <c r="BQ31" s="49"/>
      <c r="BR31" s="49"/>
      <c r="BS31" s="49"/>
      <c r="BT31" s="45">
        <f>IF(OR(BN31='Liste déroulante'!$AV$5,BN31='Liste déroulante'!$AV$6,BO31='Liste déroulante'!$AW$5,'Données produit'!BP31='Liste déroulante'!$AX$5,BQ31='Liste déroulante'!$AY$5),"Catégorie E",IF(OR(BR31='Liste déroulante'!$AZ$5,BS31='Liste déroulante'!$BA$5),1,0))</f>
        <v>0</v>
      </c>
      <c r="BU31" s="49"/>
      <c r="BV31" s="49"/>
      <c r="BW31" s="75"/>
      <c r="BX31" s="44">
        <f>IF(OR(BU31='Liste déroulante'!$BB$5,'Données produit'!BU31='Liste déroulante'!$BB$6),"Catégorie E",IF(BV31='Liste déroulante'!$BD$5,4,IF(BW31='Liste déroulante'!$BE$5,1,0)))</f>
        <v>0</v>
      </c>
      <c r="BY31" s="53"/>
      <c r="BZ31" s="49"/>
      <c r="CA31" s="45">
        <f>IF(BY31='Liste déroulante'!$BF$5,"Catégorie E",IF(BZ31='Liste déroulante'!$BG$5,1,0))</f>
        <v>0</v>
      </c>
      <c r="CB31" s="43"/>
      <c r="CC31" s="45">
        <f>IF(CB31='Liste déroulante'!$BH$5,"Catégorie E",0)</f>
        <v>0</v>
      </c>
      <c r="CD31" s="45">
        <f t="shared" si="0"/>
        <v>0</v>
      </c>
      <c r="CE31" s="45">
        <f t="shared" si="1"/>
        <v>0</v>
      </c>
      <c r="CF31" s="45">
        <f t="shared" si="2"/>
        <v>0</v>
      </c>
      <c r="CG31" s="45">
        <f t="shared" si="3"/>
        <v>0</v>
      </c>
      <c r="CH31" s="45">
        <f t="shared" si="4"/>
        <v>0</v>
      </c>
      <c r="CI31" s="45">
        <f t="shared" si="5"/>
        <v>0</v>
      </c>
      <c r="CJ31" s="45">
        <f t="shared" si="6"/>
        <v>0</v>
      </c>
      <c r="CK31" s="44">
        <f t="shared" si="7"/>
        <v>0</v>
      </c>
      <c r="CL31" s="44">
        <f>LARGE('Données produit'!O31:BI31,1)</f>
        <v>0</v>
      </c>
      <c r="CM31" s="44">
        <f t="shared" si="8"/>
        <v>0</v>
      </c>
      <c r="CN31" s="44">
        <f>LARGE('Données produit'!BJ31:CK31,1)</f>
        <v>0</v>
      </c>
      <c r="CO31" s="44">
        <f t="shared" si="9"/>
        <v>0</v>
      </c>
    </row>
    <row r="32" spans="9:96" x14ac:dyDescent="0.35">
      <c r="I32" s="49"/>
      <c r="J32" s="52"/>
      <c r="K32" s="52"/>
      <c r="L32" s="52"/>
      <c r="M32" s="52"/>
      <c r="N32" s="49"/>
      <c r="O32" s="45">
        <f>IF(OR(I32='Liste déroulante'!$F$5,I32='Liste déroulante'!$F$6,I32='Liste déroulante'!$F$7,J32='Liste déroulante'!$G$5,J32='Liste déroulante'!$G$6,K32='Liste déroulante'!$H$5,K32='Liste déroulante'!$H$6,L32='Liste déroulante'!$I$5,L32='Liste déroulante'!$I$6,M32='Liste déroulante'!$J$5,N32='Liste déroulante'!$K$5),'Liste déroulante'!$A$7,IF(OR(I32='Liste déroulante'!$F$8,J32='Liste déroulante'!$G$7,'Données produit'!K32='Liste déroulante'!$H$7),'Liste déroulante'!$A$8,0))</f>
        <v>0</v>
      </c>
      <c r="P32" s="57"/>
      <c r="Q32" s="51"/>
      <c r="R32" s="49"/>
      <c r="S32" s="45">
        <f>IF(OR(P32='Liste déroulante'!$L$5,P32='Liste déroulante'!$L$6,P32='Liste déroulante'!$L$7,Q32='Liste déroulante'!$M$5,R32='Liste déroulante'!$N$5),'Liste déroulante'!$A$7,IF(P32='Liste déroulante'!$L$8,'Liste déroulante'!$A$8,0))</f>
        <v>0</v>
      </c>
      <c r="T32" s="57"/>
      <c r="U32" s="52"/>
      <c r="V32" s="52"/>
      <c r="W32" s="49"/>
      <c r="X32" s="45">
        <f>IF(OR(T32='Liste déroulante'!$O$5,T32='Liste déroulante'!$O$6,T32='Liste déroulante'!$O$7,T32='Liste déroulante'!$O$9,T32='Liste déroulante'!$O$10,T32='Liste déroulante'!$O$11,T32='Liste déroulante'!$O$12,U32='Liste déroulante'!$P$5,U32='Liste déroulante'!$P$6,V32='Liste déroulante'!$Q$5,W32='Liste déroulante'!$R$5),'Liste déroulante'!$A$7,IF(OR(T32='Liste déroulante'!$O$8,'Données produit'!T32='Liste déroulante'!$O$13),'Liste déroulante'!$A$8,0))</f>
        <v>0</v>
      </c>
      <c r="Y32" s="49"/>
      <c r="Z32" s="49"/>
      <c r="AA32" s="49"/>
      <c r="AB32" s="49"/>
      <c r="AC32" s="49"/>
      <c r="AD32" s="49"/>
      <c r="AE32" s="49"/>
      <c r="AF32" s="49"/>
      <c r="AG32" s="49"/>
      <c r="AH32" s="45">
        <f>IF(OR(Y32='Liste déroulante'!$S$5,Y32='Liste déroulante'!$S$7,Z32='Liste déroulante'!$T$5,AA32='Liste déroulante'!$U$5,'Données produit'!AD32='Liste déroulante'!$X$5,AG32='Liste déroulante'!$AA$5),"Catégorie E",IF(OR(Y32='Liste déroulante'!$S$6,Y32='Liste déroulante'!$S$8),"Catégorie D",IF(OR(AA32='Liste déroulante'!$U$6,AA32='Liste déroulante'!$U$7,'Données produit'!AB32='Liste déroulante'!$V$5,'Données produit'!AB32='Liste déroulante'!$V$6,'Données produit'!AC32='Liste déroulante'!$W$5,'Données produit'!AC32='Liste déroulante'!$W$6,'Données produit'!AC32='Liste déroulante'!$W$7,'Données produit'!AC32='Liste déroulante'!$W$8,AD32='Liste déroulante'!$X$6,AE32='Liste déroulante'!$Y$5,AF32='Liste déroulante'!$Z$5),1,0)))</f>
        <v>0</v>
      </c>
      <c r="AI32" s="49"/>
      <c r="AJ32" s="49"/>
      <c r="AK32" s="49"/>
      <c r="AL32" s="49"/>
      <c r="AM32" s="45">
        <f>IF((OR(AI32='Liste déroulante'!$AC$5,AI32='Liste déroulante'!$AC$6,AI32='Liste déroulante'!$AC$7,AJ32='Liste déroulante'!$AD$5,AK32='Liste déroulante'!$AE$5,AL32='Liste déroulante'!$AG$5)),'Liste déroulante'!$A$7,0)</f>
        <v>0</v>
      </c>
      <c r="AN32" s="49"/>
      <c r="AO32" s="49"/>
      <c r="AP32" s="49"/>
      <c r="AQ32" s="45">
        <f>IF(OR(AN32='Liste déroulante'!$AH$5,'Données produit'!AN32='Liste déroulante'!$AH$6,'Données produit'!AN32='Liste déroulante'!$AH$7,'Données produit'!AO32='Liste déroulante'!$AI$5,'Données produit'!AP32='Liste déroulante'!$AJ$5),'Liste déroulante'!$A$8,0)</f>
        <v>0</v>
      </c>
      <c r="AR32" s="49"/>
      <c r="AS32" s="45">
        <f>IF(AR32='Liste déroulante'!$AK$5,4,0)</f>
        <v>0</v>
      </c>
      <c r="AT32" s="53"/>
      <c r="AU32" s="71">
        <f>IF(AT32='Liste déroulante'!$AL$5,3,IF(AT32='Liste déroulante'!$AL$6,3,IF(AT32='Liste déroulante'!$AL$7,2,IF(AT32='Liste déroulante'!$AL$8,1,0))))</f>
        <v>0</v>
      </c>
      <c r="AV32" s="53"/>
      <c r="AW32" s="71">
        <f>IF(AV32='Liste déroulante'!$AM$5,3,IF(AV32='Liste déroulante'!$AM$6,3,IF(AV32='Liste déroulante'!$AM$7,2,IF(AV32='Liste déroulante'!$AM$8,1,0))))</f>
        <v>0</v>
      </c>
      <c r="AX32" s="53"/>
      <c r="AY32" s="72">
        <f>IF(AX32='Liste déroulante'!$AN$5,3,IF(AX32='Liste déroulante'!$AN$6,3,IF(AX32='Liste déroulante'!$AN$7,2,IF(AX32='Liste déroulante'!$AN$8,1,0))))</f>
        <v>0</v>
      </c>
      <c r="AZ32" s="59"/>
      <c r="BA32" s="72">
        <f>IF(OR(AZ32='Liste déroulante'!$AO$5,'Données produit'!AZ32='Liste déroulante'!$AO$6,'Données produit'!AZ32='Liste déroulante'!$AO$7),3,IF('Données produit'!AZ32='Liste déroulante'!$AO$8,2,0))</f>
        <v>0</v>
      </c>
      <c r="BB32" s="53"/>
      <c r="BC32" s="72">
        <f>IF(BB32='Liste déroulante'!$AP$5,3,IF('Données produit'!BB32='Liste déroulante'!$AP$6,2,0))</f>
        <v>0</v>
      </c>
      <c r="BD32" s="53"/>
      <c r="BE32" s="72">
        <f>IF(OR(BD32='Liste déroulante'!$AQ$5,BD32='Liste déroulante'!$AQ$9,BD32='Liste déroulante'!$AQ$10),4,IF(OR(BD32='Liste déroulante'!$AQ$6,BD32='Liste déroulante'!$AQ$11,BD32='Liste déroulante'!$AQ$12),3,IF(OR(BD32='Liste déroulante'!$AQ$7,BD32='Liste déroulante'!$AQ$8,BD32='Liste déroulante'!$AQ$11,BD32='Liste déroulante'!$AQ$12),2,0)))</f>
        <v>0</v>
      </c>
      <c r="BF32" s="53"/>
      <c r="BG32" s="72">
        <f>IF(BF32='Liste déroulante'!$AR$5,4,IF('Données produit'!BF32='Liste déroulante'!$AR$6,3,0))</f>
        <v>0</v>
      </c>
      <c r="BH32" s="59"/>
      <c r="BI32" s="72">
        <f>IF(BH32='Liste déroulante'!$AS$5,3,0)</f>
        <v>0</v>
      </c>
      <c r="BJ32" s="53"/>
      <c r="BK32" s="72">
        <f>IF(BJ32='Liste déroulante'!$AT$5,4,0)</f>
        <v>0</v>
      </c>
      <c r="BL32" s="53"/>
      <c r="BM32" s="72">
        <f>IF(BL32='Liste déroulante'!$AU$5,4,IF('Données produit'!BL32='Liste déroulante'!$AU$6,3,IF(OR('Données produit'!BL32='Liste déroulante'!$AU$7,'Données produit'!BL32='Liste déroulante'!$AU$8),2,0)))</f>
        <v>0</v>
      </c>
      <c r="BN32" s="49"/>
      <c r="BO32" s="53"/>
      <c r="BP32" s="53"/>
      <c r="BQ32" s="49"/>
      <c r="BR32" s="49"/>
      <c r="BS32" s="49"/>
      <c r="BT32" s="45">
        <f>IF(OR(BN32='Liste déroulante'!$AV$5,BN32='Liste déroulante'!$AV$6,BO32='Liste déroulante'!$AW$5,'Données produit'!BP32='Liste déroulante'!$AX$5,BQ32='Liste déroulante'!$AY$5),"Catégorie E",IF(OR(BR32='Liste déroulante'!$AZ$5,BS32='Liste déroulante'!$BA$5),1,0))</f>
        <v>0</v>
      </c>
      <c r="BU32" s="49"/>
      <c r="BV32" s="49"/>
      <c r="BW32" s="75"/>
      <c r="BX32" s="44">
        <f>IF(OR(BU32='Liste déroulante'!$BB$5,'Données produit'!BU32='Liste déroulante'!$BB$6),"Catégorie E",IF(BV32='Liste déroulante'!$BD$5,4,IF(BW32='Liste déroulante'!$BE$5,1,0)))</f>
        <v>0</v>
      </c>
      <c r="BY32" s="53"/>
      <c r="BZ32" s="49"/>
      <c r="CA32" s="45">
        <f>IF(BY32='Liste déroulante'!$BF$5,"Catégorie E",IF(BZ32='Liste déroulante'!$BG$5,1,0))</f>
        <v>0</v>
      </c>
      <c r="CB32" s="43"/>
      <c r="CC32" s="45">
        <f>IF(CB32='Liste déroulante'!$BH$5,"Catégorie E",0)</f>
        <v>0</v>
      </c>
      <c r="CD32" s="45">
        <f t="shared" si="0"/>
        <v>0</v>
      </c>
      <c r="CE32" s="45">
        <f t="shared" si="1"/>
        <v>0</v>
      </c>
      <c r="CF32" s="45">
        <f t="shared" si="2"/>
        <v>0</v>
      </c>
      <c r="CG32" s="45">
        <f t="shared" si="3"/>
        <v>0</v>
      </c>
      <c r="CH32" s="45">
        <f t="shared" si="4"/>
        <v>0</v>
      </c>
      <c r="CI32" s="45">
        <f t="shared" si="5"/>
        <v>0</v>
      </c>
      <c r="CJ32" s="45">
        <f t="shared" si="6"/>
        <v>0</v>
      </c>
      <c r="CK32" s="44">
        <f t="shared" si="7"/>
        <v>0</v>
      </c>
      <c r="CL32" s="44">
        <f>LARGE('Données produit'!O32:BI32,1)</f>
        <v>0</v>
      </c>
      <c r="CM32" s="44">
        <f t="shared" si="8"/>
        <v>0</v>
      </c>
      <c r="CN32" s="44">
        <f>LARGE('Données produit'!BJ32:CK32,1)</f>
        <v>0</v>
      </c>
      <c r="CO32" s="44">
        <f t="shared" si="9"/>
        <v>0</v>
      </c>
    </row>
    <row r="33" spans="8:93" x14ac:dyDescent="0.35">
      <c r="I33" s="49"/>
      <c r="J33" s="52"/>
      <c r="K33" s="52"/>
      <c r="L33" s="52"/>
      <c r="M33" s="52"/>
      <c r="N33" s="49"/>
      <c r="O33" s="45">
        <f>IF(OR(I33='Liste déroulante'!$F$5,I33='Liste déroulante'!$F$6,I33='Liste déroulante'!$F$7,J33='Liste déroulante'!$G$5,J33='Liste déroulante'!$G$6,K33='Liste déroulante'!$H$5,K33='Liste déroulante'!$H$6,L33='Liste déroulante'!$I$5,L33='Liste déroulante'!$I$6,M33='Liste déroulante'!$J$5,N33='Liste déroulante'!$K$5),'Liste déroulante'!$A$7,IF(OR(I33='Liste déroulante'!$F$8,J33='Liste déroulante'!$G$7,'Données produit'!K33='Liste déroulante'!$H$7),'Liste déroulante'!$A$8,0))</f>
        <v>0</v>
      </c>
      <c r="P33" s="57"/>
      <c r="Q33" s="51"/>
      <c r="R33" s="49"/>
      <c r="S33" s="45">
        <f>IF(OR(P33='Liste déroulante'!$L$5,P33='Liste déroulante'!$L$6,P33='Liste déroulante'!$L$7,Q33='Liste déroulante'!$M$5,R33='Liste déroulante'!$N$5),'Liste déroulante'!$A$7,IF(P33='Liste déroulante'!$L$8,'Liste déroulante'!$A$8,0))</f>
        <v>0</v>
      </c>
      <c r="T33" s="57"/>
      <c r="U33" s="52"/>
      <c r="V33" s="52"/>
      <c r="W33" s="49"/>
      <c r="X33" s="45">
        <f>IF(OR(T33='Liste déroulante'!$O$5,T33='Liste déroulante'!$O$6,T33='Liste déroulante'!$O$7,T33='Liste déroulante'!$O$9,T33='Liste déroulante'!$O$10,T33='Liste déroulante'!$O$11,T33='Liste déroulante'!$O$12,U33='Liste déroulante'!$P$5,U33='Liste déroulante'!$P$6,V33='Liste déroulante'!$Q$5,W33='Liste déroulante'!$R$5),'Liste déroulante'!$A$7,IF(OR(T33='Liste déroulante'!$O$8,'Données produit'!T33='Liste déroulante'!$O$13),'Liste déroulante'!$A$8,0))</f>
        <v>0</v>
      </c>
      <c r="Y33" s="49"/>
      <c r="Z33" s="49"/>
      <c r="AA33" s="49"/>
      <c r="AB33" s="49"/>
      <c r="AC33" s="49"/>
      <c r="AD33" s="49"/>
      <c r="AE33" s="49"/>
      <c r="AF33" s="49"/>
      <c r="AG33" s="49"/>
      <c r="AH33" s="45">
        <f>IF(OR(Y33='Liste déroulante'!$S$5,Y33='Liste déroulante'!$S$7,Z33='Liste déroulante'!$T$5,AA33='Liste déroulante'!$U$5,'Données produit'!AD33='Liste déroulante'!$X$5,AG33='Liste déroulante'!$AA$5),"Catégorie E",IF(OR(Y33='Liste déroulante'!$S$6,Y33='Liste déroulante'!$S$8),"Catégorie D",IF(OR(AA33='Liste déroulante'!$U$6,AA33='Liste déroulante'!$U$7,'Données produit'!AB33='Liste déroulante'!$V$5,'Données produit'!AB33='Liste déroulante'!$V$6,'Données produit'!AC33='Liste déroulante'!$W$5,'Données produit'!AC33='Liste déroulante'!$W$6,'Données produit'!AC33='Liste déroulante'!$W$7,'Données produit'!AC33='Liste déroulante'!$W$8,AD33='Liste déroulante'!$X$6,AE33='Liste déroulante'!$Y$5,AF33='Liste déroulante'!$Z$5),1,0)))</f>
        <v>0</v>
      </c>
      <c r="AI33" s="49"/>
      <c r="AJ33" s="49"/>
      <c r="AK33" s="49"/>
      <c r="AL33" s="49"/>
      <c r="AM33" s="45">
        <f>IF((OR(AI33='Liste déroulante'!$AC$5,AI33='Liste déroulante'!$AC$6,AI33='Liste déroulante'!$AC$7,AJ33='Liste déroulante'!$AD$5,AK33='Liste déroulante'!$AE$5,AL33='Liste déroulante'!$AG$5)),'Liste déroulante'!$A$7,0)</f>
        <v>0</v>
      </c>
      <c r="AN33" s="49"/>
      <c r="AO33" s="49"/>
      <c r="AP33" s="49"/>
      <c r="AQ33" s="45">
        <f>IF(OR(AN33='Liste déroulante'!$AH$5,'Données produit'!AN33='Liste déroulante'!$AH$6,'Données produit'!AN33='Liste déroulante'!$AH$7,'Données produit'!AO33='Liste déroulante'!$AI$5,'Données produit'!AP33='Liste déroulante'!$AJ$5),'Liste déroulante'!$A$8,0)</f>
        <v>0</v>
      </c>
      <c r="AR33" s="49"/>
      <c r="AS33" s="45">
        <f>IF(AR33='Liste déroulante'!$AK$5,4,0)</f>
        <v>0</v>
      </c>
      <c r="AT33" s="53"/>
      <c r="AU33" s="71">
        <f>IF(AT33='Liste déroulante'!$AL$5,3,IF(AT33='Liste déroulante'!$AL$6,3,IF(AT33='Liste déroulante'!$AL$7,2,IF(AT33='Liste déroulante'!$AL$8,1,0))))</f>
        <v>0</v>
      </c>
      <c r="AV33" s="53"/>
      <c r="AW33" s="71">
        <f>IF(AV33='Liste déroulante'!$AM$5,3,IF(AV33='Liste déroulante'!$AM$6,3,IF(AV33='Liste déroulante'!$AM$7,2,IF(AV33='Liste déroulante'!$AM$8,1,0))))</f>
        <v>0</v>
      </c>
      <c r="AX33" s="53"/>
      <c r="AY33" s="72">
        <f>IF(AX33='Liste déroulante'!$AN$5,3,IF(AX33='Liste déroulante'!$AN$6,3,IF(AX33='Liste déroulante'!$AN$7,2,IF(AX33='Liste déroulante'!$AN$8,1,0))))</f>
        <v>0</v>
      </c>
      <c r="AZ33" s="59"/>
      <c r="BA33" s="72">
        <f>IF(OR(AZ33='Liste déroulante'!$AO$5,'Données produit'!AZ33='Liste déroulante'!$AO$6,'Données produit'!AZ33='Liste déroulante'!$AO$7),3,IF('Données produit'!AZ33='Liste déroulante'!$AO$8,2,0))</f>
        <v>0</v>
      </c>
      <c r="BB33" s="53"/>
      <c r="BC33" s="72">
        <f>IF(BB33='Liste déroulante'!$AP$5,3,IF('Données produit'!BB33='Liste déroulante'!$AP$6,2,0))</f>
        <v>0</v>
      </c>
      <c r="BD33" s="53"/>
      <c r="BE33" s="72">
        <f>IF(OR(BD33='Liste déroulante'!$AQ$5,BD33='Liste déroulante'!$AQ$9,BD33='Liste déroulante'!$AQ$10),4,IF(OR(BD33='Liste déroulante'!$AQ$6,BD33='Liste déroulante'!$AQ$11,BD33='Liste déroulante'!$AQ$12),3,IF(OR(BD33='Liste déroulante'!$AQ$7,BD33='Liste déroulante'!$AQ$8,BD33='Liste déroulante'!$AQ$11,BD33='Liste déroulante'!$AQ$12),2,0)))</f>
        <v>0</v>
      </c>
      <c r="BF33" s="53"/>
      <c r="BG33" s="72">
        <f>IF(BF33='Liste déroulante'!$AR$5,4,IF('Données produit'!BF33='Liste déroulante'!$AR$6,3,0))</f>
        <v>0</v>
      </c>
      <c r="BH33" s="59"/>
      <c r="BI33" s="72">
        <f>IF(BH33='Liste déroulante'!$AS$5,3,0)</f>
        <v>0</v>
      </c>
      <c r="BJ33" s="53"/>
      <c r="BK33" s="72">
        <f>IF(BJ33='Liste déroulante'!$AT$5,4,0)</f>
        <v>0</v>
      </c>
      <c r="BL33" s="53"/>
      <c r="BM33" s="72">
        <f>IF(BL33='Liste déroulante'!$AU$5,4,IF('Données produit'!BL33='Liste déroulante'!$AU$6,3,IF(OR('Données produit'!BL33='Liste déroulante'!$AU$7,'Données produit'!BL33='Liste déroulante'!$AU$8),2,0)))</f>
        <v>0</v>
      </c>
      <c r="BN33" s="49"/>
      <c r="BO33" s="53"/>
      <c r="BP33" s="53"/>
      <c r="BQ33" s="49"/>
      <c r="BR33" s="49"/>
      <c r="BS33" s="49"/>
      <c r="BT33" s="45">
        <f>IF(OR(BN33='Liste déroulante'!$AV$5,BN33='Liste déroulante'!$AV$6,BO33='Liste déroulante'!$AW$5,'Données produit'!BP33='Liste déroulante'!$AX$5,BQ33='Liste déroulante'!$AY$5),"Catégorie E",IF(OR(BR33='Liste déroulante'!$AZ$5,BS33='Liste déroulante'!$BA$5),1,0))</f>
        <v>0</v>
      </c>
      <c r="BU33" s="49"/>
      <c r="BV33" s="49"/>
      <c r="BW33" s="75"/>
      <c r="BX33" s="44">
        <f>IF(OR(BU33='Liste déroulante'!$BB$5,'Données produit'!BU33='Liste déroulante'!$BB$6),"Catégorie E",IF(BV33='Liste déroulante'!$BD$5,4,IF(BW33='Liste déroulante'!$BE$5,1,0)))</f>
        <v>0</v>
      </c>
      <c r="BY33" s="53"/>
      <c r="BZ33" s="49"/>
      <c r="CA33" s="45">
        <f>IF(BY33='Liste déroulante'!$BF$5,"Catégorie E",IF(BZ33='Liste déroulante'!$BG$5,1,0))</f>
        <v>0</v>
      </c>
      <c r="CB33" s="43"/>
      <c r="CC33" s="45">
        <f>IF(CB33='Liste déroulante'!$BH$5,"Catégorie E",0)</f>
        <v>0</v>
      </c>
      <c r="CD33" s="45">
        <f t="shared" si="0"/>
        <v>0</v>
      </c>
      <c r="CE33" s="45">
        <f t="shared" si="1"/>
        <v>0</v>
      </c>
      <c r="CF33" s="45">
        <f t="shared" si="2"/>
        <v>0</v>
      </c>
      <c r="CG33" s="45">
        <f t="shared" si="3"/>
        <v>0</v>
      </c>
      <c r="CH33" s="45">
        <f t="shared" si="4"/>
        <v>0</v>
      </c>
      <c r="CI33" s="45">
        <f t="shared" si="5"/>
        <v>0</v>
      </c>
      <c r="CJ33" s="45">
        <f t="shared" si="6"/>
        <v>0</v>
      </c>
      <c r="CK33" s="44">
        <f t="shared" si="7"/>
        <v>0</v>
      </c>
      <c r="CL33" s="44">
        <f>LARGE('Données produit'!O33:BI33,1)</f>
        <v>0</v>
      </c>
      <c r="CM33" s="44">
        <f t="shared" si="8"/>
        <v>0</v>
      </c>
      <c r="CN33" s="44">
        <f>LARGE('Données produit'!BJ33:CK33,1)</f>
        <v>0</v>
      </c>
      <c r="CO33" s="44">
        <f t="shared" si="9"/>
        <v>0</v>
      </c>
    </row>
    <row r="34" spans="8:93" x14ac:dyDescent="0.35">
      <c r="I34" s="49"/>
      <c r="J34" s="43"/>
      <c r="K34" s="43"/>
      <c r="L34" s="43"/>
      <c r="M34" s="43"/>
      <c r="N34" s="43"/>
      <c r="O34" s="45">
        <f>IF(OR(I34='Liste déroulante'!$F$5,I34='Liste déroulante'!$F$6,I34='Liste déroulante'!$F$7,J34='Liste déroulante'!$G$5,J34='Liste déroulante'!$G$6,K34='Liste déroulante'!$H$5,K34='Liste déroulante'!$H$6,L34='Liste déroulante'!$I$5,L34='Liste déroulante'!$I$6,M34='Liste déroulante'!$J$5,N34='Liste déroulante'!$K$5),'Liste déroulante'!$A$7,IF(OR(I34='Liste déroulante'!$F$8,J34='Liste déroulante'!$G$7,'Données produit'!K34='Liste déroulante'!$H$7),'Liste déroulante'!$A$8,0))</f>
        <v>0</v>
      </c>
      <c r="P34" s="49"/>
      <c r="Q34" s="49"/>
      <c r="R34" s="49"/>
      <c r="S34" s="45">
        <f>IF(OR(P34='Liste déroulante'!$L$5,P34='Liste déroulante'!$L$6,P34='Liste déroulante'!$L$7,Q34='Liste déroulante'!$M$5,R34='Liste déroulante'!$N$5),'Liste déroulante'!$A$7,IF(P34='Liste déroulante'!$L$8,'Liste déroulante'!$A$8,0))</f>
        <v>0</v>
      </c>
      <c r="T34" s="49"/>
      <c r="U34" s="49"/>
      <c r="V34" s="49"/>
      <c r="W34" s="49"/>
      <c r="X34" s="45">
        <f>IF(OR(T34='Liste déroulante'!$O$5,T34='Liste déroulante'!$O$6,T34='Liste déroulante'!$O$7,T34='Liste déroulante'!$O$9,T34='Liste déroulante'!$O$10,T34='Liste déroulante'!$O$11,T34='Liste déroulante'!$O$12,U34='Liste déroulante'!$P$5,U34='Liste déroulante'!$P$6,V34='Liste déroulante'!$Q$5,W34='Liste déroulante'!$R$5),'Liste déroulante'!$A$7,IF(OR(T34='Liste déroulante'!$O$8,'Données produit'!T34='Liste déroulante'!$O$13),'Liste déroulante'!$A$8,0))</f>
        <v>0</v>
      </c>
      <c r="Y34" s="43"/>
      <c r="Z34" s="43"/>
      <c r="AA34" s="43"/>
      <c r="AB34" s="43"/>
      <c r="AC34" s="43"/>
      <c r="AD34" s="43"/>
      <c r="AE34" s="43"/>
      <c r="AF34" s="43"/>
      <c r="AG34" s="43"/>
      <c r="AH34" s="45">
        <f>IF(OR(Y34='Liste déroulante'!$S$5,Y34='Liste déroulante'!$S$7,Z34='Liste déroulante'!$T$5,AA34='Liste déroulante'!$U$5,'Données produit'!AD34='Liste déroulante'!$X$5,AG34='Liste déroulante'!$AA$5),"Catégorie E",IF(OR(Y34='Liste déroulante'!$S$6,Y34='Liste déroulante'!$S$8),"Catégorie D",IF(OR(AA34='Liste déroulante'!$U$6,AA34='Liste déroulante'!$U$7,'Données produit'!AB34='Liste déroulante'!$V$5,'Données produit'!AB34='Liste déroulante'!$V$6,'Données produit'!AC34='Liste déroulante'!$W$5,'Données produit'!AC34='Liste déroulante'!$W$6,'Données produit'!AC34='Liste déroulante'!$W$7,'Données produit'!AC34='Liste déroulante'!$W$8,AD34='Liste déroulante'!$X$6,AE34='Liste déroulante'!$Y$5,AF34='Liste déroulante'!$Z$5),1,0)))</f>
        <v>0</v>
      </c>
      <c r="AI34" s="43"/>
      <c r="AJ34" s="43"/>
      <c r="AK34" s="43"/>
      <c r="AL34" s="43"/>
      <c r="AM34" s="45">
        <f>IF((OR(AI34='Liste déroulante'!$AC$5,AI34='Liste déroulante'!$AC$6,AI34='Liste déroulante'!$AC$7,AJ34='Liste déroulante'!$AD$5,AK34='Liste déroulante'!$AE$5,AL34='Liste déroulante'!$AG$5)),'Liste déroulante'!$A$7,0)</f>
        <v>0</v>
      </c>
      <c r="AN34" s="43"/>
      <c r="AO34" s="43"/>
      <c r="AP34" s="43"/>
      <c r="AQ34" s="45">
        <f>IF(OR(AN34='Liste déroulante'!$AH$5,'Données produit'!AN34='Liste déroulante'!$AH$6,'Données produit'!AN34='Liste déroulante'!$AH$7,'Données produit'!AO34='Liste déroulante'!$AI$5,'Données produit'!AP34='Liste déroulante'!$AJ$5),'Liste déroulante'!$A$8,0)</f>
        <v>0</v>
      </c>
      <c r="AR34" s="49"/>
      <c r="AS34" s="45">
        <f>IF(AR34='Liste déroulante'!$AK$5,4,0)</f>
        <v>0</v>
      </c>
      <c r="AT34" s="53"/>
      <c r="AU34" s="71">
        <f>IF(AT34='Liste déroulante'!$AL$5,3,IF(AT34='Liste déroulante'!$AL$6,3,IF(AT34='Liste déroulante'!$AL$7,2,IF(AT34='Liste déroulante'!$AL$8,1,0))))</f>
        <v>0</v>
      </c>
      <c r="AV34" s="53"/>
      <c r="AW34" s="71">
        <f>IF(AV34='Liste déroulante'!$AM$5,3,IF(AV34='Liste déroulante'!$AM$6,3,IF(AV34='Liste déroulante'!$AM$7,2,IF(AV34='Liste déroulante'!$AM$8,1,0))))</f>
        <v>0</v>
      </c>
      <c r="AX34" s="53"/>
      <c r="AY34" s="72">
        <f>IF(AX34='Liste déroulante'!$AN$5,3,IF(AX34='Liste déroulante'!$AN$6,3,IF(AX34='Liste déroulante'!$AN$7,2,IF(AX34='Liste déroulante'!$AN$8,1,0))))</f>
        <v>0</v>
      </c>
      <c r="AZ34" s="59"/>
      <c r="BA34" s="72">
        <f>IF(OR(AZ34='Liste déroulante'!$AO$5,'Données produit'!AZ34='Liste déroulante'!$AO$6,'Données produit'!AZ34='Liste déroulante'!$AO$7),3,IF('Données produit'!AZ34='Liste déroulante'!$AO$8,2,0))</f>
        <v>0</v>
      </c>
      <c r="BB34" s="53"/>
      <c r="BC34" s="72">
        <f>IF(BB34='Liste déroulante'!$AP$5,3,IF('Données produit'!BB34='Liste déroulante'!$AP$6,2,0))</f>
        <v>0</v>
      </c>
      <c r="BD34" s="53"/>
      <c r="BE34" s="72">
        <f>IF(OR(BD34='Liste déroulante'!$AQ$5,BD34='Liste déroulante'!$AQ$9,BD34='Liste déroulante'!$AQ$10),4,IF(OR(BD34='Liste déroulante'!$AQ$6,BD34='Liste déroulante'!$AQ$11,BD34='Liste déroulante'!$AQ$12),3,IF(OR(BD34='Liste déroulante'!$AQ$7,BD34='Liste déroulante'!$AQ$8,BD34='Liste déroulante'!$AQ$11,BD34='Liste déroulante'!$AQ$12),2,0)))</f>
        <v>0</v>
      </c>
      <c r="BF34" s="53"/>
      <c r="BG34" s="72">
        <f>IF(BF34='Liste déroulante'!$AR$5,4,IF('Données produit'!BF34='Liste déroulante'!$AR$6,3,0))</f>
        <v>0</v>
      </c>
      <c r="BH34" s="59"/>
      <c r="BI34" s="72">
        <f>IF(BH34='Liste déroulante'!$AS$5,3,0)</f>
        <v>0</v>
      </c>
      <c r="BJ34" s="53"/>
      <c r="BK34" s="72">
        <f>IF(BJ34='Liste déroulante'!$AT$5,4,0)</f>
        <v>0</v>
      </c>
      <c r="BL34" s="53"/>
      <c r="BM34" s="72">
        <f>IF(BL34='Liste déroulante'!$AU$5,4,IF('Données produit'!BL34='Liste déroulante'!$AU$6,3,IF(OR('Données produit'!BL34='Liste déroulante'!$AU$7,'Données produit'!BL34='Liste déroulante'!$AU$8),2,0)))</f>
        <v>0</v>
      </c>
      <c r="BN34" s="43"/>
      <c r="BO34" s="43"/>
      <c r="BP34" s="43"/>
      <c r="BQ34" s="43"/>
      <c r="BR34" s="43"/>
      <c r="BS34" s="49"/>
      <c r="BT34" s="45">
        <f>IF(OR(BN34='Liste déroulante'!$AV$5,BN34='Liste déroulante'!$AV$6,BO34='Liste déroulante'!$AW$5,'Données produit'!BP34='Liste déroulante'!$AX$5,BQ34='Liste déroulante'!$AY$5),"Catégorie E",IF(OR(BR34='Liste déroulante'!$AZ$5,BS34='Liste déroulante'!$BA$5),1,0))</f>
        <v>0</v>
      </c>
      <c r="BU34" s="43"/>
      <c r="BV34" s="43"/>
      <c r="BW34" s="75"/>
      <c r="BX34" s="44">
        <f>IF(OR(BU34='Liste déroulante'!$BB$5,'Données produit'!BU34='Liste déroulante'!$BB$6),"Catégorie E",IF(BV34='Liste déroulante'!$BD$5,4,IF(BW34='Liste déroulante'!$BE$5,1,0)))</f>
        <v>0</v>
      </c>
      <c r="BY34" s="43"/>
      <c r="BZ34" s="43"/>
      <c r="CA34" s="45">
        <f>IF(BY34='Liste déroulante'!$BF$5,"Catégorie E",IF(BZ34='Liste déroulante'!$BG$5,1,0))</f>
        <v>0</v>
      </c>
      <c r="CB34" s="43"/>
      <c r="CC34" s="45">
        <f>IF(CB34='Liste déroulante'!$BH$5,"Catégorie E",0)</f>
        <v>0</v>
      </c>
      <c r="CD34" s="45">
        <f t="shared" si="0"/>
        <v>0</v>
      </c>
      <c r="CE34" s="45">
        <f t="shared" si="1"/>
        <v>0</v>
      </c>
      <c r="CF34" s="45">
        <f t="shared" si="2"/>
        <v>0</v>
      </c>
      <c r="CG34" s="45">
        <f t="shared" si="3"/>
        <v>0</v>
      </c>
      <c r="CH34" s="45">
        <f t="shared" si="4"/>
        <v>0</v>
      </c>
      <c r="CI34" s="45">
        <f t="shared" si="5"/>
        <v>0</v>
      </c>
      <c r="CJ34" s="45">
        <f t="shared" si="6"/>
        <v>0</v>
      </c>
      <c r="CK34" s="44">
        <f t="shared" si="7"/>
        <v>0</v>
      </c>
      <c r="CL34" s="44">
        <f>LARGE('Données produit'!O34:BI34,1)</f>
        <v>0</v>
      </c>
      <c r="CM34" s="44">
        <f t="shared" si="8"/>
        <v>0</v>
      </c>
      <c r="CN34" s="44">
        <f>LARGE('Données produit'!BJ34:CK34,1)</f>
        <v>0</v>
      </c>
      <c r="CO34" s="44">
        <f t="shared" si="9"/>
        <v>0</v>
      </c>
    </row>
    <row r="35" spans="8:93" x14ac:dyDescent="0.35">
      <c r="I35" s="49"/>
      <c r="J35" s="43"/>
      <c r="K35" s="43"/>
      <c r="L35" s="43"/>
      <c r="M35" s="43"/>
      <c r="N35" s="43"/>
      <c r="O35" s="45">
        <f>IF(OR(I35='Liste déroulante'!$F$5,I35='Liste déroulante'!$F$6,I35='Liste déroulante'!$F$7,J35='Liste déroulante'!$G$5,J35='Liste déroulante'!$G$6,K35='Liste déroulante'!$H$5,K35='Liste déroulante'!$H$6,L35='Liste déroulante'!$I$5,L35='Liste déroulante'!$I$6,M35='Liste déroulante'!$J$5,N35='Liste déroulante'!$K$5),'Liste déroulante'!$A$7,IF(OR(I35='Liste déroulante'!$F$8,J35='Liste déroulante'!$G$7,'Données produit'!K35='Liste déroulante'!$H$7),'Liste déroulante'!$A$8,0))</f>
        <v>0</v>
      </c>
      <c r="P35" s="43"/>
      <c r="Q35" s="43"/>
      <c r="R35" s="43"/>
      <c r="S35" s="45">
        <f>IF(OR(P35='Liste déroulante'!$L$5,P35='Liste déroulante'!$L$6,P35='Liste déroulante'!$L$7,Q35='Liste déroulante'!$M$5,R35='Liste déroulante'!$N$5),'Liste déroulante'!$A$7,IF(P35='Liste déroulante'!$L$8,'Liste déroulante'!$A$8,0))</f>
        <v>0</v>
      </c>
      <c r="T35" s="43"/>
      <c r="U35" s="43"/>
      <c r="V35" s="43"/>
      <c r="W35" s="43"/>
      <c r="X35" s="45">
        <f>IF(OR(T35='Liste déroulante'!$O$5,T35='Liste déroulante'!$O$6,T35='Liste déroulante'!$O$7,T35='Liste déroulante'!$O$9,T35='Liste déroulante'!$O$10,T35='Liste déroulante'!$O$11,T35='Liste déroulante'!$O$12,U35='Liste déroulante'!$P$5,U35='Liste déroulante'!$P$6,V35='Liste déroulante'!$Q$5,W35='Liste déroulante'!$R$5),'Liste déroulante'!$A$7,IF(OR(T35='Liste déroulante'!$O$8,'Données produit'!T35='Liste déroulante'!$O$13),'Liste déroulante'!$A$8,0))</f>
        <v>0</v>
      </c>
      <c r="Y35" s="43"/>
      <c r="Z35" s="43"/>
      <c r="AA35" s="43"/>
      <c r="AB35" s="43"/>
      <c r="AC35" s="43"/>
      <c r="AD35" s="43"/>
      <c r="AE35" s="43"/>
      <c r="AF35" s="43"/>
      <c r="AG35" s="43"/>
      <c r="AH35" s="45">
        <f>IF(OR(Y35='Liste déroulante'!$S$5,Y35='Liste déroulante'!$S$7,Z35='Liste déroulante'!$T$5,AA35='Liste déroulante'!$U$5,'Données produit'!AD35='Liste déroulante'!$X$5,AG35='Liste déroulante'!$AA$5),"Catégorie E",IF(OR(Y35='Liste déroulante'!$S$6,Y35='Liste déroulante'!$S$8),"Catégorie D",IF(OR(AA35='Liste déroulante'!$U$6,AA35='Liste déroulante'!$U$7,'Données produit'!AB35='Liste déroulante'!$V$5,'Données produit'!AB35='Liste déroulante'!$V$6,'Données produit'!AC35='Liste déroulante'!$W$5,'Données produit'!AC35='Liste déroulante'!$W$6,'Données produit'!AC35='Liste déroulante'!$W$7,'Données produit'!AC35='Liste déroulante'!$W$8,AD35='Liste déroulante'!$X$6,AE35='Liste déroulante'!$Y$5,AF35='Liste déroulante'!$Z$5),1,0)))</f>
        <v>0</v>
      </c>
      <c r="AI35" s="43"/>
      <c r="AJ35" s="43"/>
      <c r="AK35" s="43"/>
      <c r="AL35" s="43"/>
      <c r="AM35" s="45">
        <f>IF((OR(AI35='Liste déroulante'!$AC$5,AI35='Liste déroulante'!$AC$6,AI35='Liste déroulante'!$AC$7,AJ35='Liste déroulante'!$AD$5,AK35='Liste déroulante'!$AE$5,AL35='Liste déroulante'!$AG$5)),'Liste déroulante'!$A$7,0)</f>
        <v>0</v>
      </c>
      <c r="AN35" s="43"/>
      <c r="AO35" s="43"/>
      <c r="AP35" s="43"/>
      <c r="AQ35" s="45">
        <f>IF(OR(AN35='Liste déroulante'!$AH$5,'Données produit'!AN35='Liste déroulante'!$AH$6,'Données produit'!AN35='Liste déroulante'!$AH$7,'Données produit'!AO35='Liste déroulante'!$AI$5,'Données produit'!AP35='Liste déroulante'!$AJ$5),'Liste déroulante'!$A$8,0)</f>
        <v>0</v>
      </c>
      <c r="AR35" s="49"/>
      <c r="AS35" s="45">
        <f>IF(AR35='Liste déroulante'!$AK$5,4,0)</f>
        <v>0</v>
      </c>
      <c r="AT35" s="63"/>
      <c r="AU35" s="71">
        <f>IF(AT35='Liste déroulante'!$AL$5,3,IF(AT35='Liste déroulante'!$AL$6,3,IF(AT35='Liste déroulante'!$AL$7,2,IF(AT35='Liste déroulante'!$AL$8,1,0))))</f>
        <v>0</v>
      </c>
      <c r="AV35" s="63"/>
      <c r="AW35" s="71">
        <f>IF(AV35='Liste déroulante'!$AM$5,3,IF(AV35='Liste déroulante'!$AM$6,3,IF(AV35='Liste déroulante'!$AM$7,2,IF(AV35='Liste déroulante'!$AM$8,1,0))))</f>
        <v>0</v>
      </c>
      <c r="AX35" s="63"/>
      <c r="AY35" s="72">
        <f>IF(AX35='Liste déroulante'!$AN$5,3,IF(AX35='Liste déroulante'!$AN$6,3,IF(AX35='Liste déroulante'!$AN$7,2,IF(AX35='Liste déroulante'!$AN$8,1,0))))</f>
        <v>0</v>
      </c>
      <c r="AZ35" s="59"/>
      <c r="BA35" s="72">
        <f>IF(OR(AZ35='Liste déroulante'!$AO$5,'Données produit'!AZ35='Liste déroulante'!$AO$6,'Données produit'!AZ35='Liste déroulante'!$AO$7),3,IF('Données produit'!AZ35='Liste déroulante'!$AO$8,2,0))</f>
        <v>0</v>
      </c>
      <c r="BB35" s="53"/>
      <c r="BC35" s="72">
        <f>IF(BB35='Liste déroulante'!$AP$5,3,IF('Données produit'!BB35='Liste déroulante'!$AP$6,2,0))</f>
        <v>0</v>
      </c>
      <c r="BD35" s="53"/>
      <c r="BE35" s="72">
        <f>IF(OR(BD35='Liste déroulante'!$AQ$5,BD35='Liste déroulante'!$AQ$9,BD35='Liste déroulante'!$AQ$10),4,IF(OR(BD35='Liste déroulante'!$AQ$6,BD35='Liste déroulante'!$AQ$11,BD35='Liste déroulante'!$AQ$12),3,IF(OR(BD35='Liste déroulante'!$AQ$7,BD35='Liste déroulante'!$AQ$8,BD35='Liste déroulante'!$AQ$11,BD35='Liste déroulante'!$AQ$12),2,0)))</f>
        <v>0</v>
      </c>
      <c r="BF35" s="53"/>
      <c r="BG35" s="72">
        <f>IF(BF35='Liste déroulante'!$AR$5,4,IF('Données produit'!BF35='Liste déroulante'!$AR$6,3,0))</f>
        <v>0</v>
      </c>
      <c r="BH35" s="59"/>
      <c r="BI35" s="72">
        <f>IF(BH35='Liste déroulante'!$AS$5,3,0)</f>
        <v>0</v>
      </c>
      <c r="BJ35" s="53"/>
      <c r="BK35" s="72">
        <f>IF(BJ35='Liste déroulante'!$AT$5,4,0)</f>
        <v>0</v>
      </c>
      <c r="BL35" s="53"/>
      <c r="BM35" s="72">
        <f>IF(BL35='Liste déroulante'!$AU$5,4,IF('Données produit'!BL35='Liste déroulante'!$AU$6,3,IF(OR('Données produit'!BL35='Liste déroulante'!$AU$7,'Données produit'!BL35='Liste déroulante'!$AU$8),2,0)))</f>
        <v>0</v>
      </c>
      <c r="BN35" s="43"/>
      <c r="BO35" s="43"/>
      <c r="BP35" s="43"/>
      <c r="BQ35" s="43"/>
      <c r="BR35" s="43"/>
      <c r="BS35" s="49"/>
      <c r="BT35" s="45">
        <f>IF(OR(BN35='Liste déroulante'!$AV$5,BN35='Liste déroulante'!$AV$6,BO35='Liste déroulante'!$AW$5,'Données produit'!BP35='Liste déroulante'!$AX$5,BQ35='Liste déroulante'!$AY$5),"Catégorie E",IF(OR(BR35='Liste déroulante'!$AZ$5,BS35='Liste déroulante'!$BA$5),1,0))</f>
        <v>0</v>
      </c>
      <c r="BU35" s="43"/>
      <c r="BV35" s="43"/>
      <c r="BW35" s="75"/>
      <c r="BX35" s="44">
        <f>IF(OR(BU35='Liste déroulante'!$BB$5,'Données produit'!BU35='Liste déroulante'!$BB$6),"Catégorie E",IF(BV35='Liste déroulante'!$BD$5,4,IF(BW35='Liste déroulante'!$BE$5,1,0)))</f>
        <v>0</v>
      </c>
      <c r="BY35" s="43"/>
      <c r="BZ35" s="43"/>
      <c r="CA35" s="45">
        <f>IF(BY35='Liste déroulante'!$BF$5,"Catégorie E",IF(BZ35='Liste déroulante'!$BG$5,1,0))</f>
        <v>0</v>
      </c>
      <c r="CB35" s="43"/>
      <c r="CC35" s="45">
        <f>IF(CB35='Liste déroulante'!$BH$5,"Catégorie E",0)</f>
        <v>0</v>
      </c>
      <c r="CD35" s="45">
        <f t="shared" si="0"/>
        <v>0</v>
      </c>
      <c r="CE35" s="45">
        <f t="shared" si="1"/>
        <v>0</v>
      </c>
      <c r="CF35" s="45">
        <f t="shared" si="2"/>
        <v>0</v>
      </c>
      <c r="CG35" s="45">
        <f t="shared" si="3"/>
        <v>0</v>
      </c>
      <c r="CH35" s="45">
        <f t="shared" si="4"/>
        <v>0</v>
      </c>
      <c r="CI35" s="45">
        <f t="shared" si="5"/>
        <v>0</v>
      </c>
      <c r="CJ35" s="45">
        <f t="shared" si="6"/>
        <v>0</v>
      </c>
      <c r="CK35" s="44">
        <f t="shared" si="7"/>
        <v>0</v>
      </c>
      <c r="CL35" s="44">
        <f>LARGE('Données produit'!O35:BI35,1)</f>
        <v>0</v>
      </c>
      <c r="CM35" s="44">
        <f t="shared" si="8"/>
        <v>0</v>
      </c>
      <c r="CN35" s="44">
        <f>LARGE('Données produit'!BJ35:CK35,1)</f>
        <v>0</v>
      </c>
      <c r="CO35" s="44">
        <f t="shared" si="9"/>
        <v>0</v>
      </c>
    </row>
    <row r="36" spans="8:93" x14ac:dyDescent="0.35">
      <c r="I36" s="43"/>
      <c r="J36" s="43"/>
      <c r="K36" s="43"/>
      <c r="L36" s="43"/>
      <c r="M36" s="43"/>
      <c r="N36" s="43"/>
      <c r="O36" s="45">
        <f>IF(OR(I36='Liste déroulante'!$F$5,I36='Liste déroulante'!$F$6,I36='Liste déroulante'!$F$7,J36='Liste déroulante'!$G$5,J36='Liste déroulante'!$G$6,K36='Liste déroulante'!$H$5,K36='Liste déroulante'!$H$6,L36='Liste déroulante'!$I$5,L36='Liste déroulante'!$I$6,M36='Liste déroulante'!$J$5,N36='Liste déroulante'!$K$5),'Liste déroulante'!$A$7,IF(OR(I36='Liste déroulante'!$F$8,J36='Liste déroulante'!$G$7,'Données produit'!K36='Liste déroulante'!$H$7),'Liste déroulante'!$A$8,0))</f>
        <v>0</v>
      </c>
      <c r="P36" s="43"/>
      <c r="Q36" s="43"/>
      <c r="R36" s="43"/>
      <c r="S36" s="45">
        <f>IF(OR(P36='Liste déroulante'!$L$5,P36='Liste déroulante'!$L$6,P36='Liste déroulante'!$L$7,Q36='Liste déroulante'!$M$5,R36='Liste déroulante'!$N$5),'Liste déroulante'!$A$7,IF(P36='Liste déroulante'!$L$8,'Liste déroulante'!$A$8,0))</f>
        <v>0</v>
      </c>
      <c r="T36" s="43"/>
      <c r="U36" s="43"/>
      <c r="V36" s="43"/>
      <c r="W36" s="43"/>
      <c r="X36" s="45">
        <f>IF(OR(T36='Liste déroulante'!$O$5,T36='Liste déroulante'!$O$6,T36='Liste déroulante'!$O$7,T36='Liste déroulante'!$O$9,T36='Liste déroulante'!$O$10,T36='Liste déroulante'!$O$11,T36='Liste déroulante'!$O$12,U36='Liste déroulante'!$P$5,U36='Liste déroulante'!$P$6,V36='Liste déroulante'!$Q$5,W36='Liste déroulante'!$R$5),'Liste déroulante'!$A$7,IF(OR(T36='Liste déroulante'!$O$8,'Données produit'!T36='Liste déroulante'!$O$13),'Liste déroulante'!$A$8,0))</f>
        <v>0</v>
      </c>
      <c r="Y36" s="43"/>
      <c r="Z36" s="43"/>
      <c r="AA36" s="43"/>
      <c r="AB36" s="43"/>
      <c r="AC36" s="43"/>
      <c r="AD36" s="43"/>
      <c r="AE36" s="43"/>
      <c r="AF36" s="43"/>
      <c r="AG36" s="43"/>
      <c r="AH36" s="45">
        <f>IF(OR(Y36='Liste déroulante'!$S$5,Y36='Liste déroulante'!$S$7,Z36='Liste déroulante'!$T$5,AA36='Liste déroulante'!$U$5,'Données produit'!AD36='Liste déroulante'!$X$5,AG36='Liste déroulante'!$AA$5),"Catégorie E",IF(OR(Y36='Liste déroulante'!$S$6,Y36='Liste déroulante'!$S$8),"Catégorie D",IF(OR(AA36='Liste déroulante'!$U$6,AA36='Liste déroulante'!$U$7,'Données produit'!AB36='Liste déroulante'!$V$5,'Données produit'!AB36='Liste déroulante'!$V$6,'Données produit'!AC36='Liste déroulante'!$W$5,'Données produit'!AC36='Liste déroulante'!$W$6,'Données produit'!AC36='Liste déroulante'!$W$7,'Données produit'!AC36='Liste déroulante'!$W$8,AD36='Liste déroulante'!$X$6,AE36='Liste déroulante'!$Y$5,AF36='Liste déroulante'!$Z$5),1,0)))</f>
        <v>0</v>
      </c>
      <c r="AI36" s="43"/>
      <c r="AJ36" s="43"/>
      <c r="AK36" s="43"/>
      <c r="AL36" s="43"/>
      <c r="AM36" s="45">
        <f>IF((OR(AI36='Liste déroulante'!$AC$5,AI36='Liste déroulante'!$AC$6,AI36='Liste déroulante'!$AC$7,AJ36='Liste déroulante'!$AD$5,AK36='Liste déroulante'!$AE$5,AL36='Liste déroulante'!$AG$5)),'Liste déroulante'!$A$7,0)</f>
        <v>0</v>
      </c>
      <c r="AN36" s="43"/>
      <c r="AO36" s="43"/>
      <c r="AP36" s="43"/>
      <c r="AQ36" s="45">
        <f>IF(OR(AN36='Liste déroulante'!$AH$5,'Données produit'!AN36='Liste déroulante'!$AH$6,'Données produit'!AN36='Liste déroulante'!$AH$7,'Données produit'!AO36='Liste déroulante'!$AI$5,'Données produit'!AP36='Liste déroulante'!$AJ$5),'Liste déroulante'!$A$8,0)</f>
        <v>0</v>
      </c>
      <c r="AR36" s="49"/>
      <c r="AS36" s="45">
        <f>IF(AR36='Liste déroulante'!$AK$5,4,0)</f>
        <v>0</v>
      </c>
      <c r="AT36" s="63"/>
      <c r="AU36" s="71">
        <f>IF(AT36='Liste déroulante'!$AL$5,3,IF(AT36='Liste déroulante'!$AL$6,3,IF(AT36='Liste déroulante'!$AL$7,2,IF(AT36='Liste déroulante'!$AL$8,1,0))))</f>
        <v>0</v>
      </c>
      <c r="AV36" s="63"/>
      <c r="AW36" s="71">
        <f>IF(AV36='Liste déroulante'!$AM$5,3,IF(AV36='Liste déroulante'!$AM$6,3,IF(AV36='Liste déroulante'!$AM$7,2,IF(AV36='Liste déroulante'!$AM$8,1,0))))</f>
        <v>0</v>
      </c>
      <c r="AX36" s="63"/>
      <c r="AY36" s="72">
        <f>IF(AX36='Liste déroulante'!$AN$5,3,IF(AX36='Liste déroulante'!$AN$6,3,IF(AX36='Liste déroulante'!$AN$7,2,IF(AX36='Liste déroulante'!$AN$8,1,0))))</f>
        <v>0</v>
      </c>
      <c r="AZ36" s="73"/>
      <c r="BA36" s="72">
        <f>IF(OR(AZ36='Liste déroulante'!$AO$5,'Données produit'!AZ36='Liste déroulante'!$AO$6,'Données produit'!AZ36='Liste déroulante'!$AO$7),3,IF('Données produit'!AZ36='Liste déroulante'!$AO$8,2,0))</f>
        <v>0</v>
      </c>
      <c r="BB36" s="53"/>
      <c r="BC36" s="72">
        <f>IF(BB36='Liste déroulante'!$AP$5,3,IF('Données produit'!BB36='Liste déroulante'!$AP$6,2,0))</f>
        <v>0</v>
      </c>
      <c r="BD36" s="53"/>
      <c r="BE36" s="72">
        <f>IF(OR(BD36='Liste déroulante'!$AQ$5,BD36='Liste déroulante'!$AQ$9,BD36='Liste déroulante'!$AQ$10),4,IF(OR(BD36='Liste déroulante'!$AQ$6,BD36='Liste déroulante'!$AQ$11,BD36='Liste déroulante'!$AQ$12),3,IF(OR(BD36='Liste déroulante'!$AQ$7,BD36='Liste déroulante'!$AQ$8,BD36='Liste déroulante'!$AQ$11,BD36='Liste déroulante'!$AQ$12),2,0)))</f>
        <v>0</v>
      </c>
      <c r="BF36" s="63"/>
      <c r="BG36" s="72">
        <f>IF(BF36='Liste déroulante'!$AR$5,4,IF('Données produit'!BF36='Liste déroulante'!$AR$6,3,0))</f>
        <v>0</v>
      </c>
      <c r="BH36" s="59"/>
      <c r="BI36" s="72">
        <f>IF(BH36='Liste déroulante'!$AS$5,3,0)</f>
        <v>0</v>
      </c>
      <c r="BJ36" s="53"/>
      <c r="BK36" s="72">
        <f>IF(BJ36='Liste déroulante'!$AT$5,4,0)</f>
        <v>0</v>
      </c>
      <c r="BL36" s="53"/>
      <c r="BM36" s="72">
        <f>IF(BL36='Liste déroulante'!$AU$5,4,IF('Données produit'!BL36='Liste déroulante'!$AU$6,3,IF(OR('Données produit'!BL36='Liste déroulante'!$AU$7,'Données produit'!BL36='Liste déroulante'!$AU$8),2,0)))</f>
        <v>0</v>
      </c>
      <c r="BN36" s="43"/>
      <c r="BO36" s="43"/>
      <c r="BP36" s="43"/>
      <c r="BQ36" s="43"/>
      <c r="BR36" s="43"/>
      <c r="BS36" s="49"/>
      <c r="BT36" s="45">
        <f>IF(OR(BN36='Liste déroulante'!$AV$5,BN36='Liste déroulante'!$AV$6,BO36='Liste déroulante'!$AW$5,'Données produit'!BP36='Liste déroulante'!$AX$5,BQ36='Liste déroulante'!$AY$5),"Catégorie E",IF(OR(BR36='Liste déroulante'!$AZ$5,BS36='Liste déroulante'!$BA$5),1,0))</f>
        <v>0</v>
      </c>
      <c r="BU36" s="43"/>
      <c r="BV36" s="43"/>
      <c r="BW36" s="75"/>
      <c r="BX36" s="44">
        <f>IF(OR(BU36='Liste déroulante'!$BB$5,'Données produit'!BU36='Liste déroulante'!$BB$6),"Catégorie E",IF(BV36='Liste déroulante'!$BD$5,4,IF(BW36='Liste déroulante'!$BE$5,1,0)))</f>
        <v>0</v>
      </c>
      <c r="BY36" s="43"/>
      <c r="BZ36" s="43"/>
      <c r="CA36" s="45">
        <f>IF(BY36='Liste déroulante'!$BF$5,"Catégorie E",IF(BZ36='Liste déroulante'!$BG$5,1,0))</f>
        <v>0</v>
      </c>
      <c r="CB36" s="43"/>
      <c r="CC36" s="45">
        <f>IF(CB36='Liste déroulante'!$BH$5,"Catégorie E",0)</f>
        <v>0</v>
      </c>
      <c r="CD36" s="45">
        <f t="shared" si="0"/>
        <v>0</v>
      </c>
      <c r="CE36" s="45">
        <f t="shared" si="1"/>
        <v>0</v>
      </c>
      <c r="CF36" s="45">
        <f t="shared" si="2"/>
        <v>0</v>
      </c>
      <c r="CG36" s="45">
        <f t="shared" si="3"/>
        <v>0</v>
      </c>
      <c r="CH36" s="45">
        <f t="shared" si="4"/>
        <v>0</v>
      </c>
      <c r="CI36" s="45">
        <f t="shared" si="5"/>
        <v>0</v>
      </c>
      <c r="CJ36" s="45">
        <f t="shared" si="6"/>
        <v>0</v>
      </c>
      <c r="CK36" s="44">
        <f t="shared" si="7"/>
        <v>0</v>
      </c>
      <c r="CL36" s="44">
        <f>LARGE('Données produit'!O36:BI36,1)</f>
        <v>0</v>
      </c>
      <c r="CM36" s="44">
        <f t="shared" si="8"/>
        <v>0</v>
      </c>
      <c r="CN36" s="44">
        <f>LARGE('Données produit'!BJ36:CK36,1)</f>
        <v>0</v>
      </c>
      <c r="CO36" s="44">
        <f t="shared" si="9"/>
        <v>0</v>
      </c>
    </row>
    <row r="37" spans="8:93" x14ac:dyDescent="0.35">
      <c r="I37" s="43"/>
      <c r="J37" s="43"/>
      <c r="K37" s="43"/>
      <c r="L37" s="43"/>
      <c r="M37" s="43"/>
      <c r="N37" s="43"/>
      <c r="O37" s="45">
        <f>IF(OR(I37='Liste déroulante'!$F$5,I37='Liste déroulante'!$F$6,I37='Liste déroulante'!$F$7,J37='Liste déroulante'!$G$5,J37='Liste déroulante'!$G$6,K37='Liste déroulante'!$H$5,K37='Liste déroulante'!$H$6,L37='Liste déroulante'!$I$5,L37='Liste déroulante'!$I$6,M37='Liste déroulante'!$J$5,N37='Liste déroulante'!$K$5),'Liste déroulante'!$A$7,IF(OR(I37='Liste déroulante'!$F$8,J37='Liste déroulante'!$G$7,'Données produit'!K37='Liste déroulante'!$H$7),'Liste déroulante'!$A$8,0))</f>
        <v>0</v>
      </c>
      <c r="P37" s="43"/>
      <c r="Q37" s="43"/>
      <c r="R37" s="43"/>
      <c r="S37" s="45">
        <f>IF(OR(P37='Liste déroulante'!$L$5,P37='Liste déroulante'!$L$6,P37='Liste déroulante'!$L$7,Q37='Liste déroulante'!$M$5,R37='Liste déroulante'!$N$5),'Liste déroulante'!$A$7,IF(P37='Liste déroulante'!$L$8,'Liste déroulante'!$A$8,0))</f>
        <v>0</v>
      </c>
      <c r="T37" s="43"/>
      <c r="U37" s="43"/>
      <c r="V37" s="43"/>
      <c r="W37" s="43"/>
      <c r="X37" s="45">
        <f>IF(OR(T37='Liste déroulante'!$O$5,T37='Liste déroulante'!$O$6,T37='Liste déroulante'!$O$7,T37='Liste déroulante'!$O$9,T37='Liste déroulante'!$O$10,T37='Liste déroulante'!$O$11,T37='Liste déroulante'!$O$12,U37='Liste déroulante'!$P$5,U37='Liste déroulante'!$P$6,V37='Liste déroulante'!$Q$5,W37='Liste déroulante'!$R$5),'Liste déroulante'!$A$7,IF(OR(T37='Liste déroulante'!$O$8,'Données produit'!T37='Liste déroulante'!$O$13),'Liste déroulante'!$A$8,0))</f>
        <v>0</v>
      </c>
      <c r="Y37" s="43"/>
      <c r="Z37" s="43"/>
      <c r="AA37" s="43"/>
      <c r="AB37" s="43"/>
      <c r="AC37" s="43"/>
      <c r="AD37" s="43"/>
      <c r="AE37" s="43"/>
      <c r="AF37" s="43"/>
      <c r="AG37" s="43"/>
      <c r="AH37" s="45">
        <f>IF(OR(Y37='Liste déroulante'!$S$5,Y37='Liste déroulante'!$S$7,Z37='Liste déroulante'!$T$5,AA37='Liste déroulante'!$U$5,'Données produit'!AD37='Liste déroulante'!$X$5,AG37='Liste déroulante'!$AA$5),"Catégorie E",IF(OR(Y37='Liste déroulante'!$S$6,Y37='Liste déroulante'!$S$8),"Catégorie D",IF(OR(AA37='Liste déroulante'!$U$6,AA37='Liste déroulante'!$U$7,'Données produit'!AB37='Liste déroulante'!$V$5,'Données produit'!AB37='Liste déroulante'!$V$6,'Données produit'!AC37='Liste déroulante'!$W$5,'Données produit'!AC37='Liste déroulante'!$W$6,'Données produit'!AC37='Liste déroulante'!$W$7,'Données produit'!AC37='Liste déroulante'!$W$8,AD37='Liste déroulante'!$X$6,AE37='Liste déroulante'!$Y$5,AF37='Liste déroulante'!$Z$5),1,0)))</f>
        <v>0</v>
      </c>
      <c r="AI37" s="43"/>
      <c r="AJ37" s="43"/>
      <c r="AK37" s="43"/>
      <c r="AL37" s="43"/>
      <c r="AM37" s="45">
        <f>IF((OR(AI37='Liste déroulante'!$AC$5,AI37='Liste déroulante'!$AC$6,AI37='Liste déroulante'!$AC$7,AJ37='Liste déroulante'!$AD$5,AK37='Liste déroulante'!$AE$5,AL37='Liste déroulante'!$AG$5)),'Liste déroulante'!$A$7,0)</f>
        <v>0</v>
      </c>
      <c r="AN37" s="43"/>
      <c r="AO37" s="43"/>
      <c r="AP37" s="43"/>
      <c r="AQ37" s="45">
        <f>IF(OR(AN37='Liste déroulante'!$AH$5,'Données produit'!AN37='Liste déroulante'!$AH$6,'Données produit'!AN37='Liste déroulante'!$AH$7,'Données produit'!AO37='Liste déroulante'!$AI$5,'Données produit'!AP37='Liste déroulante'!$AJ$5),'Liste déroulante'!$A$8,0)</f>
        <v>0</v>
      </c>
      <c r="AR37" s="49"/>
      <c r="AS37" s="45">
        <f>IF(AR37='Liste déroulante'!$AK$5,4,0)</f>
        <v>0</v>
      </c>
      <c r="AT37" s="63"/>
      <c r="AU37" s="71">
        <f>IF(AT37='Liste déroulante'!$AL$5,3,IF(AT37='Liste déroulante'!$AL$6,3,IF(AT37='Liste déroulante'!$AL$7,2,IF(AT37='Liste déroulante'!$AL$8,1,0))))</f>
        <v>0</v>
      </c>
      <c r="AV37" s="63"/>
      <c r="AW37" s="71">
        <f>IF(AV37='Liste déroulante'!$AM$5,3,IF(AV37='Liste déroulante'!$AM$6,3,IF(AV37='Liste déroulante'!$AM$7,2,IF(AV37='Liste déroulante'!$AM$8,1,0))))</f>
        <v>0</v>
      </c>
      <c r="AX37" s="63"/>
      <c r="AY37" s="72">
        <f>IF(AX37='Liste déroulante'!$AN$5,3,IF(AX37='Liste déroulante'!$AN$6,3,IF(AX37='Liste déroulante'!$AN$7,2,IF(AX37='Liste déroulante'!$AN$8,1,0))))</f>
        <v>0</v>
      </c>
      <c r="AZ37" s="73"/>
      <c r="BA37" s="72">
        <f>IF(OR(AZ37='Liste déroulante'!$AO$5,'Données produit'!AZ37='Liste déroulante'!$AO$6,'Données produit'!AZ37='Liste déroulante'!$AO$7),3,IF('Données produit'!AZ37='Liste déroulante'!$AO$8,2,0))</f>
        <v>0</v>
      </c>
      <c r="BB37" s="63"/>
      <c r="BC37" s="72">
        <f>IF(BB37='Liste déroulante'!$AP$5,3,IF('Données produit'!BB37='Liste déroulante'!$AP$6,2,0))</f>
        <v>0</v>
      </c>
      <c r="BD37" s="63"/>
      <c r="BE37" s="72">
        <f>IF(OR(BD37='Liste déroulante'!$AQ$5,BD37='Liste déroulante'!$AQ$9,BD37='Liste déroulante'!$AQ$10),4,IF(OR(BD37='Liste déroulante'!$AQ$6,BD37='Liste déroulante'!$AQ$11,BD37='Liste déroulante'!$AQ$12),3,IF(OR(BD37='Liste déroulante'!$AQ$7,BD37='Liste déroulante'!$AQ$8,BD37='Liste déroulante'!$AQ$11,BD37='Liste déroulante'!$AQ$12),2,0)))</f>
        <v>0</v>
      </c>
      <c r="BF37" s="63"/>
      <c r="BG37" s="72">
        <f>IF(BF37='Liste déroulante'!$AR$5,4,IF('Données produit'!BF37='Liste déroulante'!$AR$6,3,0))</f>
        <v>0</v>
      </c>
      <c r="BH37" s="59"/>
      <c r="BI37" s="72">
        <f>IF(BH37='Liste déroulante'!$AS$5,3,0)</f>
        <v>0</v>
      </c>
      <c r="BJ37" s="53"/>
      <c r="BK37" s="72">
        <f>IF(BJ37='Liste déroulante'!$AT$5,4,0)</f>
        <v>0</v>
      </c>
      <c r="BL37" s="53"/>
      <c r="BM37" s="72">
        <f>IF(BL37='Liste déroulante'!$AU$5,4,IF('Données produit'!BL37='Liste déroulante'!$AU$6,3,IF(OR('Données produit'!BL37='Liste déroulante'!$AU$7,'Données produit'!BL37='Liste déroulante'!$AU$8),2,0)))</f>
        <v>0</v>
      </c>
      <c r="BN37" s="43"/>
      <c r="BO37" s="43"/>
      <c r="BP37" s="43"/>
      <c r="BQ37" s="43"/>
      <c r="BR37" s="43"/>
      <c r="BS37" s="49"/>
      <c r="BT37" s="45">
        <f>IF(OR(BN37='Liste déroulante'!$AV$5,BN37='Liste déroulante'!$AV$6,BO37='Liste déroulante'!$AW$5,'Données produit'!BP37='Liste déroulante'!$AX$5,BQ37='Liste déroulante'!$AY$5),"Catégorie E",IF(OR(BR37='Liste déroulante'!$AZ$5,BS37='Liste déroulante'!$BA$5),1,0))</f>
        <v>0</v>
      </c>
      <c r="BU37" s="43"/>
      <c r="BV37" s="43"/>
      <c r="BW37" s="75"/>
      <c r="BX37" s="44">
        <f>IF(OR(BU37='Liste déroulante'!$BB$5,'Données produit'!BU37='Liste déroulante'!$BB$6),"Catégorie E",IF(BV37='Liste déroulante'!$BD$5,4,IF(BW37='Liste déroulante'!$BE$5,1,0)))</f>
        <v>0</v>
      </c>
      <c r="BY37" s="43"/>
      <c r="BZ37" s="43"/>
      <c r="CA37" s="45">
        <f>IF(BY37='Liste déroulante'!$BF$5,"Catégorie E",IF(BZ37='Liste déroulante'!$BG$5,1,0))</f>
        <v>0</v>
      </c>
      <c r="CB37" s="43"/>
      <c r="CC37" s="45">
        <f>IF(CB37='Liste déroulante'!$BH$5,"Catégorie E",0)</f>
        <v>0</v>
      </c>
      <c r="CD37" s="45">
        <f t="shared" si="0"/>
        <v>0</v>
      </c>
      <c r="CE37" s="45">
        <f t="shared" si="1"/>
        <v>0</v>
      </c>
      <c r="CF37" s="45">
        <f t="shared" si="2"/>
        <v>0</v>
      </c>
      <c r="CG37" s="45">
        <f t="shared" si="3"/>
        <v>0</v>
      </c>
      <c r="CH37" s="45">
        <f t="shared" si="4"/>
        <v>0</v>
      </c>
      <c r="CI37" s="45">
        <f t="shared" si="5"/>
        <v>0</v>
      </c>
      <c r="CJ37" s="45">
        <f t="shared" si="6"/>
        <v>0</v>
      </c>
      <c r="CK37" s="44">
        <f t="shared" si="7"/>
        <v>0</v>
      </c>
      <c r="CL37" s="44">
        <f>LARGE('Données produit'!O37:BI37,1)</f>
        <v>0</v>
      </c>
      <c r="CM37" s="44">
        <f t="shared" si="8"/>
        <v>0</v>
      </c>
      <c r="CN37" s="44">
        <f>LARGE('Données produit'!BJ37:CK37,1)</f>
        <v>0</v>
      </c>
      <c r="CO37" s="44">
        <f t="shared" si="9"/>
        <v>0</v>
      </c>
    </row>
    <row r="38" spans="8:93" x14ac:dyDescent="0.35">
      <c r="I38" s="63"/>
      <c r="J38" s="43"/>
      <c r="K38" s="43"/>
      <c r="L38" s="43"/>
      <c r="M38" s="43"/>
      <c r="N38" s="43"/>
      <c r="O38" s="45">
        <f>IF(OR(I38='Liste déroulante'!$F$5,I38='Liste déroulante'!$F$6,I38='Liste déroulante'!$F$7,J38='Liste déroulante'!$G$5,J38='Liste déroulante'!$G$6,K38='Liste déroulante'!$H$5,K38='Liste déroulante'!$H$6,L38='Liste déroulante'!$I$5,L38='Liste déroulante'!$I$6,M38='Liste déroulante'!$J$5,N38='Liste déroulante'!$K$5),'Liste déroulante'!$A$7,IF(OR(I38='Liste déroulante'!$F$8,J38='Liste déroulante'!$G$7,'Données produit'!K38='Liste déroulante'!$H$7),'Liste déroulante'!$A$8,0))</f>
        <v>0</v>
      </c>
      <c r="P38" s="43"/>
      <c r="Q38" s="43"/>
      <c r="R38" s="43"/>
      <c r="S38" s="45">
        <f>IF(OR(P38='Liste déroulante'!$L$5,P38='Liste déroulante'!$L$6,P38='Liste déroulante'!$L$7,Q38='Liste déroulante'!$M$5,R38='Liste déroulante'!$N$5),'Liste déroulante'!$A$7,IF(P38='Liste déroulante'!$L$8,'Liste déroulante'!$A$8,0))</f>
        <v>0</v>
      </c>
      <c r="T38" s="43"/>
      <c r="U38" s="43"/>
      <c r="V38" s="43"/>
      <c r="W38" s="43"/>
      <c r="X38" s="45">
        <f>IF(OR(T38='Liste déroulante'!$O$5,T38='Liste déroulante'!$O$6,T38='Liste déroulante'!$O$7,T38='Liste déroulante'!$O$9,T38='Liste déroulante'!$O$10,T38='Liste déroulante'!$O$11,T38='Liste déroulante'!$O$12,U38='Liste déroulante'!$P$5,U38='Liste déroulante'!$P$6,V38='Liste déroulante'!$Q$5,W38='Liste déroulante'!$R$5),'Liste déroulante'!$A$7,IF(OR(T38='Liste déroulante'!$O$8,'Données produit'!T38='Liste déroulante'!$O$13),'Liste déroulante'!$A$8,0))</f>
        <v>0</v>
      </c>
      <c r="Y38" s="43"/>
      <c r="Z38" s="43"/>
      <c r="AA38" s="43"/>
      <c r="AB38" s="43"/>
      <c r="AC38" s="43"/>
      <c r="AD38" s="43"/>
      <c r="AE38" s="43"/>
      <c r="AF38" s="43"/>
      <c r="AG38" s="43"/>
      <c r="AH38" s="45">
        <f>IF(OR(Y38='Liste déroulante'!$S$5,Y38='Liste déroulante'!$S$7,Z38='Liste déroulante'!$T$5,AA38='Liste déroulante'!$U$5,'Données produit'!AD38='Liste déroulante'!$X$5,AG38='Liste déroulante'!$AA$5),"Catégorie E",IF(OR(Y38='Liste déroulante'!$S$6,Y38='Liste déroulante'!$S$8),"Catégorie D",IF(OR(AA38='Liste déroulante'!$U$6,AA38='Liste déroulante'!$U$7,'Données produit'!AB38='Liste déroulante'!$V$5,'Données produit'!AB38='Liste déroulante'!$V$6,'Données produit'!AC38='Liste déroulante'!$W$5,'Données produit'!AC38='Liste déroulante'!$W$6,'Données produit'!AC38='Liste déroulante'!$W$7,'Données produit'!AC38='Liste déroulante'!$W$8,AD38='Liste déroulante'!$X$6,AE38='Liste déroulante'!$Y$5,AF38='Liste déroulante'!$Z$5),1,0)))</f>
        <v>0</v>
      </c>
      <c r="AI38" s="43"/>
      <c r="AJ38" s="43"/>
      <c r="AK38" s="43"/>
      <c r="AL38" s="43"/>
      <c r="AM38" s="45">
        <f>IF((OR(AI38='Liste déroulante'!$AC$5,AI38='Liste déroulante'!$AC$6,AI38='Liste déroulante'!$AC$7,AJ38='Liste déroulante'!$AD$5,AK38='Liste déroulante'!$AE$5,AL38='Liste déroulante'!$AG$5)),'Liste déroulante'!$A$7,0)</f>
        <v>0</v>
      </c>
      <c r="AN38" s="43"/>
      <c r="AO38" s="43"/>
      <c r="AP38" s="43"/>
      <c r="AQ38" s="45">
        <f>IF(OR(AN38='Liste déroulante'!$AH$5,'Données produit'!AN38='Liste déroulante'!$AH$6,'Données produit'!AN38='Liste déroulante'!$AH$7,'Données produit'!AO38='Liste déroulante'!$AI$5,'Données produit'!AP38='Liste déroulante'!$AJ$5),'Liste déroulante'!$A$8,0)</f>
        <v>0</v>
      </c>
      <c r="AR38" s="43"/>
      <c r="AS38" s="45">
        <f>IF(AR38='Liste déroulante'!$AK$5,4,0)</f>
        <v>0</v>
      </c>
      <c r="AT38" s="63"/>
      <c r="AU38" s="71">
        <f>IF(AT38='Liste déroulante'!$AL$5,3,IF(AT38='Liste déroulante'!$AL$6,3,IF(AT38='Liste déroulante'!$AL$7,2,IF(AT38='Liste déroulante'!$AL$8,1,0))))</f>
        <v>0</v>
      </c>
      <c r="AV38" s="63"/>
      <c r="AW38" s="71">
        <f>IF(AV38='Liste déroulante'!$AM$5,3,IF(AV38='Liste déroulante'!$AM$6,3,IF(AV38='Liste déroulante'!$AM$7,2,IF(AV38='Liste déroulante'!$AM$8,1,0))))</f>
        <v>0</v>
      </c>
      <c r="AX38" s="63"/>
      <c r="AY38" s="72">
        <f>IF(AX38='Liste déroulante'!$AN$5,3,IF(AX38='Liste déroulante'!$AN$6,3,IF(AX38='Liste déroulante'!$AN$7,2,IF(AX38='Liste déroulante'!$AN$8,1,0))))</f>
        <v>0</v>
      </c>
      <c r="AZ38" s="73"/>
      <c r="BA38" s="72">
        <f>IF(OR(AZ38='Liste déroulante'!$AO$5,'Données produit'!AZ38='Liste déroulante'!$AO$6,'Données produit'!AZ38='Liste déroulante'!$AO$7),3,IF('Données produit'!AZ38='Liste déroulante'!$AO$8,2,0))</f>
        <v>0</v>
      </c>
      <c r="BB38" s="63"/>
      <c r="BC38" s="72">
        <f>IF(BB38='Liste déroulante'!$AP$5,3,IF('Données produit'!BB38='Liste déroulante'!$AP$6,2,0))</f>
        <v>0</v>
      </c>
      <c r="BD38" s="63"/>
      <c r="BE38" s="72">
        <f>IF(OR(BD38='Liste déroulante'!$AQ$5,BD38='Liste déroulante'!$AQ$9,BD38='Liste déroulante'!$AQ$10),4,IF(OR(BD38='Liste déroulante'!$AQ$6,BD38='Liste déroulante'!$AQ$11,BD38='Liste déroulante'!$AQ$12),3,IF(OR(BD38='Liste déroulante'!$AQ$7,BD38='Liste déroulante'!$AQ$8,BD38='Liste déroulante'!$AQ$11,BD38='Liste déroulante'!$AQ$12),2,0)))</f>
        <v>0</v>
      </c>
      <c r="BF38" s="63"/>
      <c r="BG38" s="72">
        <f>IF(BF38='Liste déroulante'!$AR$5,4,IF('Données produit'!BF38='Liste déroulante'!$AR$6,3,0))</f>
        <v>0</v>
      </c>
      <c r="BH38" s="59"/>
      <c r="BI38" s="72">
        <f>IF(BH38='Liste déroulante'!$AS$5,3,0)</f>
        <v>0</v>
      </c>
      <c r="BJ38" s="53"/>
      <c r="BK38" s="72">
        <f>IF(BJ38='Liste déroulante'!$AT$5,4,0)</f>
        <v>0</v>
      </c>
      <c r="BL38" s="53"/>
      <c r="BM38" s="72">
        <f>IF(BL38='Liste déroulante'!$AU$5,4,IF('Données produit'!BL38='Liste déroulante'!$AU$6,3,IF(OR('Données produit'!BL38='Liste déroulante'!$AU$7,'Données produit'!BL38='Liste déroulante'!$AU$8),2,0)))</f>
        <v>0</v>
      </c>
      <c r="BN38" s="43"/>
      <c r="BO38" s="43"/>
      <c r="BP38" s="43"/>
      <c r="BQ38" s="43"/>
      <c r="BR38" s="43"/>
      <c r="BS38" s="49"/>
      <c r="BT38" s="45">
        <f>IF(OR(BN38='Liste déroulante'!$AV$5,BN38='Liste déroulante'!$AV$6,BO38='Liste déroulante'!$AW$5,'Données produit'!BP38='Liste déroulante'!$AX$5,BQ38='Liste déroulante'!$AY$5),"Catégorie E",IF(OR(BR38='Liste déroulante'!$AZ$5,BS38='Liste déroulante'!$BA$5),1,0))</f>
        <v>0</v>
      </c>
      <c r="BU38" s="43"/>
      <c r="BV38" s="43"/>
      <c r="BW38" s="75"/>
      <c r="BX38" s="44">
        <f>IF(OR(BU38='Liste déroulante'!$BB$5,'Données produit'!BU38='Liste déroulante'!$BB$6),"Catégorie E",IF(BV38='Liste déroulante'!$BD$5,4,IF(BW38='Liste déroulante'!$BE$5,1,0)))</f>
        <v>0</v>
      </c>
      <c r="BY38" s="43"/>
      <c r="BZ38" s="43"/>
      <c r="CA38" s="45">
        <f>IF(BY38='Liste déroulante'!$BF$5,"Catégorie E",IF(BZ38='Liste déroulante'!$BG$5,1,0))</f>
        <v>0</v>
      </c>
      <c r="CB38" s="43"/>
      <c r="CC38" s="45">
        <f>IF(CB38='Liste déroulante'!$BH$5,"Catégorie E",0)</f>
        <v>0</v>
      </c>
      <c r="CD38" s="45">
        <f t="shared" si="0"/>
        <v>0</v>
      </c>
      <c r="CE38" s="45">
        <f t="shared" si="1"/>
        <v>0</v>
      </c>
      <c r="CF38" s="45">
        <f t="shared" si="2"/>
        <v>0</v>
      </c>
      <c r="CG38" s="45">
        <f t="shared" si="3"/>
        <v>0</v>
      </c>
      <c r="CH38" s="45">
        <f t="shared" si="4"/>
        <v>0</v>
      </c>
      <c r="CI38" s="45">
        <f t="shared" si="5"/>
        <v>0</v>
      </c>
      <c r="CJ38" s="45">
        <f t="shared" si="6"/>
        <v>0</v>
      </c>
      <c r="CK38" s="44">
        <f t="shared" si="7"/>
        <v>0</v>
      </c>
      <c r="CL38" s="44">
        <f>LARGE('Données produit'!O38:BI38,1)</f>
        <v>0</v>
      </c>
      <c r="CM38" s="44">
        <f t="shared" si="8"/>
        <v>0</v>
      </c>
      <c r="CN38" s="44">
        <f>LARGE('Données produit'!BJ38:CK38,1)</f>
        <v>0</v>
      </c>
      <c r="CO38" s="44">
        <f t="shared" si="9"/>
        <v>0</v>
      </c>
    </row>
    <row r="39" spans="8:93" x14ac:dyDescent="0.35">
      <c r="I39" s="43"/>
      <c r="J39" s="43"/>
      <c r="K39" s="43"/>
      <c r="L39" s="43"/>
      <c r="M39" s="43"/>
      <c r="N39" s="43"/>
      <c r="O39" s="45">
        <f>IF(OR(I39='Liste déroulante'!$F$5,I39='Liste déroulante'!$F$6,I39='Liste déroulante'!$F$7,J39='Liste déroulante'!$G$5,J39='Liste déroulante'!$G$6,K39='Liste déroulante'!$H$5,K39='Liste déroulante'!$H$6,L39='Liste déroulante'!$I$5,L39='Liste déroulante'!$I$6,M39='Liste déroulante'!$J$5,N39='Liste déroulante'!$K$5),'Liste déroulante'!$A$7,IF(OR(I39='Liste déroulante'!$F$8,J39='Liste déroulante'!$G$7,'Données produit'!K39='Liste déroulante'!$H$7),'Liste déroulante'!$A$8,0))</f>
        <v>0</v>
      </c>
      <c r="P39" s="43"/>
      <c r="Q39" s="43"/>
      <c r="R39" s="43"/>
      <c r="S39" s="45">
        <f>IF(OR(P39='Liste déroulante'!$L$5,P39='Liste déroulante'!$L$6,P39='Liste déroulante'!$L$7,Q39='Liste déroulante'!$M$5,R39='Liste déroulante'!$N$5),'Liste déroulante'!$A$7,IF(P39='Liste déroulante'!$L$8,'Liste déroulante'!$A$8,0))</f>
        <v>0</v>
      </c>
      <c r="T39" s="43"/>
      <c r="U39" s="43"/>
      <c r="V39" s="43"/>
      <c r="W39" s="43"/>
      <c r="X39" s="45">
        <f>IF(OR(T39='Liste déroulante'!$O$5,T39='Liste déroulante'!$O$6,T39='Liste déroulante'!$O$7,T39='Liste déroulante'!$O$9,T39='Liste déroulante'!$O$10,T39='Liste déroulante'!$O$11,T39='Liste déroulante'!$O$12,U39='Liste déroulante'!$P$5,U39='Liste déroulante'!$P$6,V39='Liste déroulante'!$Q$5,W39='Liste déroulante'!$R$5),'Liste déroulante'!$A$7,IF(OR(T39='Liste déroulante'!$O$8,'Données produit'!T39='Liste déroulante'!$O$13),'Liste déroulante'!$A$8,0))</f>
        <v>0</v>
      </c>
      <c r="Y39" s="43"/>
      <c r="Z39" s="43"/>
      <c r="AA39" s="43"/>
      <c r="AB39" s="43"/>
      <c r="AC39" s="43"/>
      <c r="AD39" s="43"/>
      <c r="AE39" s="43"/>
      <c r="AF39" s="43"/>
      <c r="AG39" s="43"/>
      <c r="AH39" s="45">
        <f>IF(OR(Y39='Liste déroulante'!$S$5,Y39='Liste déroulante'!$S$7,Z39='Liste déroulante'!$T$5,AA39='Liste déroulante'!$U$5,'Données produit'!AD39='Liste déroulante'!$X$5,AG39='Liste déroulante'!$AA$5),"Catégorie E",IF(OR(Y39='Liste déroulante'!$S$6,Y39='Liste déroulante'!$S$8),"Catégorie D",IF(OR(AA39='Liste déroulante'!$U$6,AA39='Liste déroulante'!$U$7,'Données produit'!AB39='Liste déroulante'!$V$5,'Données produit'!AB39='Liste déroulante'!$V$6,'Données produit'!AC39='Liste déroulante'!$W$5,'Données produit'!AC39='Liste déroulante'!$W$6,'Données produit'!AC39='Liste déroulante'!$W$7,'Données produit'!AC39='Liste déroulante'!$W$8,AD39='Liste déroulante'!$X$6,AE39='Liste déroulante'!$Y$5,AF39='Liste déroulante'!$Z$5),1,0)))</f>
        <v>0</v>
      </c>
      <c r="AI39" s="43"/>
      <c r="AJ39" s="43"/>
      <c r="AK39" s="43"/>
      <c r="AL39" s="43"/>
      <c r="AM39" s="45">
        <f>IF((OR(AI39='Liste déroulante'!$AC$5,AI39='Liste déroulante'!$AC$6,AI39='Liste déroulante'!$AC$7,AJ39='Liste déroulante'!$AD$5,AK39='Liste déroulante'!$AE$5,AL39='Liste déroulante'!$AG$5)),'Liste déroulante'!$A$7,0)</f>
        <v>0</v>
      </c>
      <c r="AN39" s="43"/>
      <c r="AO39" s="43"/>
      <c r="AP39" s="43"/>
      <c r="AQ39" s="45">
        <f>IF(OR(AN39='Liste déroulante'!$AH$5,'Données produit'!AN39='Liste déroulante'!$AH$6,'Données produit'!AN39='Liste déroulante'!$AH$7,'Données produit'!AO39='Liste déroulante'!$AI$5,'Données produit'!AP39='Liste déroulante'!$AJ$5),'Liste déroulante'!$A$8,0)</f>
        <v>0</v>
      </c>
      <c r="AR39" s="43"/>
      <c r="AS39" s="45">
        <f>IF(AR39='Liste déroulante'!$AK$5,4,0)</f>
        <v>0</v>
      </c>
      <c r="AT39" s="63"/>
      <c r="AU39" s="71">
        <f>IF(AT39='Liste déroulante'!$AL$5,3,IF(AT39='Liste déroulante'!$AL$6,3,IF(AT39='Liste déroulante'!$AL$7,2,IF(AT39='Liste déroulante'!$AL$8,1,0))))</f>
        <v>0</v>
      </c>
      <c r="AV39" s="63"/>
      <c r="AW39" s="71">
        <f>IF(AV39='Liste déroulante'!$AM$5,3,IF(AV39='Liste déroulante'!$AM$6,3,IF(AV39='Liste déroulante'!$AM$7,2,IF(AV39='Liste déroulante'!$AM$8,1,0))))</f>
        <v>0</v>
      </c>
      <c r="AX39" s="63"/>
      <c r="AY39" s="72">
        <f>IF(AX39='Liste déroulante'!$AN$5,3,IF(AX39='Liste déroulante'!$AN$6,3,IF(AX39='Liste déroulante'!$AN$7,2,IF(AX39='Liste déroulante'!$AN$8,1,0))))</f>
        <v>0</v>
      </c>
      <c r="AZ39" s="73"/>
      <c r="BA39" s="72">
        <f>IF(OR(AZ39='Liste déroulante'!$AO$5,'Données produit'!AZ39='Liste déroulante'!$AO$6,'Données produit'!AZ39='Liste déroulante'!$AO$7),3,IF('Données produit'!AZ39='Liste déroulante'!$AO$8,2,0))</f>
        <v>0</v>
      </c>
      <c r="BB39" s="63"/>
      <c r="BC39" s="72">
        <f>IF(BB39='Liste déroulante'!$AP$5,3,IF('Données produit'!BB39='Liste déroulante'!$AP$6,2,0))</f>
        <v>0</v>
      </c>
      <c r="BD39" s="63"/>
      <c r="BE39" s="72">
        <f>IF(OR(BD39='Liste déroulante'!$AQ$5,BD39='Liste déroulante'!$AQ$9,BD39='Liste déroulante'!$AQ$10),4,IF(OR(BD39='Liste déroulante'!$AQ$6,BD39='Liste déroulante'!$AQ$11,BD39='Liste déroulante'!$AQ$12),3,IF(OR(BD39='Liste déroulante'!$AQ$7,BD39='Liste déroulante'!$AQ$8,BD39='Liste déroulante'!$AQ$11,BD39='Liste déroulante'!$AQ$12),2,0)))</f>
        <v>0</v>
      </c>
      <c r="BF39" s="63"/>
      <c r="BG39" s="72">
        <f>IF(BF39='Liste déroulante'!$AR$5,4,IF('Données produit'!BF39='Liste déroulante'!$AR$6,3,0))</f>
        <v>0</v>
      </c>
      <c r="BH39" s="63"/>
      <c r="BI39" s="72">
        <f>IF(BH39='Liste déroulante'!$AS$5,3,0)</f>
        <v>0</v>
      </c>
      <c r="BJ39" s="53"/>
      <c r="BK39" s="72">
        <f>IF(BJ39='Liste déroulante'!$AT$5,4,0)</f>
        <v>0</v>
      </c>
      <c r="BL39" s="53"/>
      <c r="BM39" s="72">
        <f>IF(BL39='Liste déroulante'!$AU$5,4,IF('Données produit'!BL39='Liste déroulante'!$AU$6,3,IF(OR('Données produit'!BL39='Liste déroulante'!$AU$7,'Données produit'!BL39='Liste déroulante'!$AU$8),2,0)))</f>
        <v>0</v>
      </c>
      <c r="BN39" s="43"/>
      <c r="BO39" s="43"/>
      <c r="BP39" s="43"/>
      <c r="BQ39" s="43"/>
      <c r="BR39" s="43"/>
      <c r="BS39" s="49"/>
      <c r="BT39" s="45">
        <f>IF(OR(BN39='Liste déroulante'!$AV$5,BN39='Liste déroulante'!$AV$6,BO39='Liste déroulante'!$AW$5,'Données produit'!BP39='Liste déroulante'!$AX$5,BQ39='Liste déroulante'!$AY$5),"Catégorie E",IF(OR(BR39='Liste déroulante'!$AZ$5,BS39='Liste déroulante'!$BA$5),1,0))</f>
        <v>0</v>
      </c>
      <c r="BU39" s="43"/>
      <c r="BV39" s="43"/>
      <c r="BW39" s="75"/>
      <c r="BX39" s="44">
        <f>IF(OR(BU39='Liste déroulante'!$BB$5,'Données produit'!BU39='Liste déroulante'!$BB$6),"Catégorie E",IF(BV39='Liste déroulante'!$BD$5,4,IF(BW39='Liste déroulante'!$BE$5,1,0)))</f>
        <v>0</v>
      </c>
      <c r="BY39" s="43"/>
      <c r="BZ39" s="43"/>
      <c r="CA39" s="45">
        <f>IF(BY39='Liste déroulante'!$BF$5,"Catégorie E",IF(BZ39='Liste déroulante'!$BG$5,1,0))</f>
        <v>0</v>
      </c>
      <c r="CB39" s="43"/>
      <c r="CC39" s="45">
        <f>IF(CB39='Liste déroulante'!$BH$5,"Catégorie E",0)</f>
        <v>0</v>
      </c>
      <c r="CD39" s="45">
        <f t="shared" si="0"/>
        <v>0</v>
      </c>
      <c r="CE39" s="45">
        <f t="shared" si="1"/>
        <v>0</v>
      </c>
      <c r="CF39" s="45">
        <f t="shared" si="2"/>
        <v>0</v>
      </c>
      <c r="CG39" s="45">
        <f t="shared" si="3"/>
        <v>0</v>
      </c>
      <c r="CH39" s="45">
        <f t="shared" si="4"/>
        <v>0</v>
      </c>
      <c r="CI39" s="45">
        <f t="shared" si="5"/>
        <v>0</v>
      </c>
      <c r="CJ39" s="45">
        <f t="shared" si="6"/>
        <v>0</v>
      </c>
      <c r="CK39" s="44">
        <f t="shared" si="7"/>
        <v>0</v>
      </c>
      <c r="CL39" s="44">
        <f>LARGE('Données produit'!O39:BI39,1)</f>
        <v>0</v>
      </c>
      <c r="CM39" s="44">
        <f t="shared" si="8"/>
        <v>0</v>
      </c>
      <c r="CN39" s="44">
        <f>LARGE('Données produit'!BJ39:CK39,1)</f>
        <v>0</v>
      </c>
      <c r="CO39" s="44">
        <f t="shared" si="9"/>
        <v>0</v>
      </c>
    </row>
    <row r="40" spans="8:93" x14ac:dyDescent="0.35">
      <c r="I40" s="43"/>
      <c r="J40" s="43"/>
      <c r="K40" s="43"/>
      <c r="L40" s="43"/>
      <c r="M40" s="43"/>
      <c r="N40" s="43"/>
      <c r="O40" s="45">
        <f>IF(OR(I40='Liste déroulante'!$F$5,I40='Liste déroulante'!$F$6,I40='Liste déroulante'!$F$7,J40='Liste déroulante'!$G$5,J40='Liste déroulante'!$G$6,K40='Liste déroulante'!$H$5,K40='Liste déroulante'!$H$6,L40='Liste déroulante'!$I$5,L40='Liste déroulante'!$I$6,M40='Liste déroulante'!$J$5,N40='Liste déroulante'!$K$5),'Liste déroulante'!$A$7,IF(OR(I40='Liste déroulante'!$F$8,J40='Liste déroulante'!$G$7,'Données produit'!K40='Liste déroulante'!$H$7),'Liste déroulante'!$A$8,0))</f>
        <v>0</v>
      </c>
      <c r="P40" s="43"/>
      <c r="Q40" s="43"/>
      <c r="R40" s="43"/>
      <c r="S40" s="45">
        <f>IF(OR(P40='Liste déroulante'!$L$5,P40='Liste déroulante'!$L$6,P40='Liste déroulante'!$L$7,Q40='Liste déroulante'!$M$5,R40='Liste déroulante'!$N$5),'Liste déroulante'!$A$7,IF(P40='Liste déroulante'!$L$8,'Liste déroulante'!$A$8,0))</f>
        <v>0</v>
      </c>
      <c r="T40" s="43"/>
      <c r="U40" s="43"/>
      <c r="V40" s="43"/>
      <c r="W40" s="43"/>
      <c r="X40" s="45">
        <f>IF(OR(T40='Liste déroulante'!$O$5,T40='Liste déroulante'!$O$6,T40='Liste déroulante'!$O$7,T40='Liste déroulante'!$O$9,T40='Liste déroulante'!$O$10,T40='Liste déroulante'!$O$11,T40='Liste déroulante'!$O$12,U40='Liste déroulante'!$P$5,U40='Liste déroulante'!$P$6,V40='Liste déroulante'!$Q$5,W40='Liste déroulante'!$R$5),'Liste déroulante'!$A$7,IF(OR(T40='Liste déroulante'!$O$8,'Données produit'!T40='Liste déroulante'!$O$13),'Liste déroulante'!$A$8,0))</f>
        <v>0</v>
      </c>
      <c r="Y40" s="43"/>
      <c r="Z40" s="43"/>
      <c r="AA40" s="43"/>
      <c r="AB40" s="43"/>
      <c r="AC40" s="43"/>
      <c r="AD40" s="43"/>
      <c r="AE40" s="43"/>
      <c r="AF40" s="43"/>
      <c r="AG40" s="43"/>
      <c r="AH40" s="45">
        <f>IF(OR(Y40='Liste déroulante'!$S$5,Y40='Liste déroulante'!$S$7,Z40='Liste déroulante'!$T$5,AA40='Liste déroulante'!$U$5,'Données produit'!AD40='Liste déroulante'!$X$5,AG40='Liste déroulante'!$AA$5),"Catégorie E",IF(OR(Y40='Liste déroulante'!$S$6,Y40='Liste déroulante'!$S$8),"Catégorie D",IF(OR(AA40='Liste déroulante'!$U$6,AA40='Liste déroulante'!$U$7,'Données produit'!AB40='Liste déroulante'!$V$5,'Données produit'!AB40='Liste déroulante'!$V$6,'Données produit'!AC40='Liste déroulante'!$W$5,'Données produit'!AC40='Liste déroulante'!$W$6,'Données produit'!AC40='Liste déroulante'!$W$7,'Données produit'!AC40='Liste déroulante'!$W$8,AD40='Liste déroulante'!$X$6,AE40='Liste déroulante'!$Y$5,AF40='Liste déroulante'!$Z$5),1,0)))</f>
        <v>0</v>
      </c>
      <c r="AI40" s="43"/>
      <c r="AJ40" s="43"/>
      <c r="AK40" s="43"/>
      <c r="AL40" s="43"/>
      <c r="AM40" s="45">
        <f>IF((OR(AI40='Liste déroulante'!$AC$5,AI40='Liste déroulante'!$AC$6,AI40='Liste déroulante'!$AC$7,AJ40='Liste déroulante'!$AD$5,AK40='Liste déroulante'!$AE$5,AL40='Liste déroulante'!$AG$5)),'Liste déroulante'!$A$7,0)</f>
        <v>0</v>
      </c>
      <c r="AN40" s="43"/>
      <c r="AO40" s="43"/>
      <c r="AP40" s="43"/>
      <c r="AQ40" s="45">
        <f>IF(OR(AN40='Liste déroulante'!$AH$5,'Données produit'!AN40='Liste déroulante'!$AH$6,'Données produit'!AN40='Liste déroulante'!$AH$7,'Données produit'!AO40='Liste déroulante'!$AI$5,'Données produit'!AP40='Liste déroulante'!$AJ$5),'Liste déroulante'!$A$8,0)</f>
        <v>0</v>
      </c>
      <c r="AR40" s="43"/>
      <c r="AS40" s="45">
        <f>IF(AR40='Liste déroulante'!$AK$5,4,0)</f>
        <v>0</v>
      </c>
      <c r="AT40" s="63"/>
      <c r="AU40" s="71">
        <f>IF(AT40='Liste déroulante'!$AL$5,3,IF(AT40='Liste déroulante'!$AL$6,3,IF(AT40='Liste déroulante'!$AL$7,2,IF(AT40='Liste déroulante'!$AL$8,1,0))))</f>
        <v>0</v>
      </c>
      <c r="AV40" s="63"/>
      <c r="AW40" s="71">
        <f>IF(AV40='Liste déroulante'!$AM$5,3,IF(AV40='Liste déroulante'!$AM$6,3,IF(AV40='Liste déroulante'!$AM$7,2,IF(AV40='Liste déroulante'!$AM$8,1,0))))</f>
        <v>0</v>
      </c>
      <c r="AX40" s="63"/>
      <c r="AY40" s="72">
        <f>IF(AX40='Liste déroulante'!$AN$5,3,IF(AX40='Liste déroulante'!$AN$6,3,IF(AX40='Liste déroulante'!$AN$7,2,IF(AX40='Liste déroulante'!$AN$8,1,0))))</f>
        <v>0</v>
      </c>
      <c r="AZ40" s="73"/>
      <c r="BA40" s="72">
        <f>IF(OR(AZ40='Liste déroulante'!$AO$5,'Données produit'!AZ40='Liste déroulante'!$AO$6,'Données produit'!AZ40='Liste déroulante'!$AO$7),3,IF('Données produit'!AZ40='Liste déroulante'!$AO$8,2,0))</f>
        <v>0</v>
      </c>
      <c r="BB40" s="63"/>
      <c r="BC40" s="72">
        <f>IF(BB40='Liste déroulante'!$AP$5,3,IF('Données produit'!BB40='Liste déroulante'!$AP$6,2,0))</f>
        <v>0</v>
      </c>
      <c r="BD40" s="63"/>
      <c r="BE40" s="72">
        <f>IF(OR(BD40='Liste déroulante'!$AQ$5,BD40='Liste déroulante'!$AQ$9,BD40='Liste déroulante'!$AQ$10),4,IF(OR(BD40='Liste déroulante'!$AQ$6,BD40='Liste déroulante'!$AQ$11,BD40='Liste déroulante'!$AQ$12),3,IF(OR(BD40='Liste déroulante'!$AQ$7,BD40='Liste déroulante'!$AQ$8,BD40='Liste déroulante'!$AQ$11,BD40='Liste déroulante'!$AQ$12),2,0)))</f>
        <v>0</v>
      </c>
      <c r="BF40" s="63"/>
      <c r="BG40" s="72">
        <f>IF(BF40='Liste déroulante'!$AR$5,4,IF('Données produit'!BF40='Liste déroulante'!$AR$6,3,0))</f>
        <v>0</v>
      </c>
      <c r="BH40" s="63"/>
      <c r="BI40" s="72">
        <f>IF(BH40='Liste déroulante'!$AS$5,3,0)</f>
        <v>0</v>
      </c>
      <c r="BJ40" s="63"/>
      <c r="BK40" s="72">
        <f>IF(BJ40='Liste déroulante'!$AT$5,4,0)</f>
        <v>0</v>
      </c>
      <c r="BL40" s="53"/>
      <c r="BM40" s="72">
        <f>IF(BL40='Liste déroulante'!$AU$5,4,IF('Données produit'!BL40='Liste déroulante'!$AU$6,3,IF(OR('Données produit'!BL40='Liste déroulante'!$AU$7,'Données produit'!BL40='Liste déroulante'!$AU$8),2,0)))</f>
        <v>0</v>
      </c>
      <c r="BN40" s="43"/>
      <c r="BO40" s="43"/>
      <c r="BP40" s="43"/>
      <c r="BQ40" s="43"/>
      <c r="BR40" s="43"/>
      <c r="BS40" s="49"/>
      <c r="BT40" s="45">
        <f>IF(OR(BN40='Liste déroulante'!$AV$5,BN40='Liste déroulante'!$AV$6,BO40='Liste déroulante'!$AW$5,'Données produit'!BP40='Liste déroulante'!$AX$5,BQ40='Liste déroulante'!$AY$5),"Catégorie E",IF(OR(BR40='Liste déroulante'!$AZ$5,BS40='Liste déroulante'!$BA$5),1,0))</f>
        <v>0</v>
      </c>
      <c r="BU40" s="43"/>
      <c r="BV40" s="43"/>
      <c r="BW40" s="75"/>
      <c r="BX40" s="44">
        <f>IF(OR(BU40='Liste déroulante'!$BB$5,'Données produit'!BU40='Liste déroulante'!$BB$6),"Catégorie E",IF(BV40='Liste déroulante'!$BD$5,4,IF(BW40='Liste déroulante'!$BE$5,1,0)))</f>
        <v>0</v>
      </c>
      <c r="BY40" s="43"/>
      <c r="BZ40" s="43"/>
      <c r="CA40" s="45">
        <f>IF(BY40='Liste déroulante'!$BF$5,"Catégorie E",IF(BZ40='Liste déroulante'!$BG$5,1,0))</f>
        <v>0</v>
      </c>
      <c r="CB40" s="43"/>
      <c r="CC40" s="45">
        <f>IF(CB40='Liste déroulante'!$BH$5,"Catégorie E",0)</f>
        <v>0</v>
      </c>
      <c r="CD40" s="45">
        <f t="shared" ref="CD40:CD71" si="10">Y40</f>
        <v>0</v>
      </c>
      <c r="CE40" s="45">
        <f t="shared" ref="CE40:CE71" si="11">Z40</f>
        <v>0</v>
      </c>
      <c r="CF40" s="45">
        <f t="shared" ref="CF40:CF71" si="12">AA40</f>
        <v>0</v>
      </c>
      <c r="CG40" s="45">
        <f t="shared" ref="CG40:CG71" si="13">AB40</f>
        <v>0</v>
      </c>
      <c r="CH40" s="45">
        <f t="shared" ref="CH40:CH71" si="14">AC40</f>
        <v>0</v>
      </c>
      <c r="CI40" s="45">
        <f t="shared" ref="CI40:CI71" si="15">AD40</f>
        <v>0</v>
      </c>
      <c r="CJ40" s="45">
        <f t="shared" ref="CJ40:CJ71" si="16">AE40</f>
        <v>0</v>
      </c>
      <c r="CK40" s="44">
        <f t="shared" ref="CK40:CK72" si="17">AH40</f>
        <v>0</v>
      </c>
      <c r="CL40" s="44">
        <f>LARGE('Données produit'!O40:BI40,1)</f>
        <v>0</v>
      </c>
      <c r="CM40" s="44">
        <f t="shared" ref="CM40:CM71" si="18">CL40*H40</f>
        <v>0</v>
      </c>
      <c r="CN40" s="44">
        <f>LARGE('Données produit'!BJ40:CK40,1)</f>
        <v>0</v>
      </c>
      <c r="CO40" s="44">
        <f t="shared" ref="CO40:CO71" si="19">CN40*H40</f>
        <v>0</v>
      </c>
    </row>
    <row r="41" spans="8:93" x14ac:dyDescent="0.35">
      <c r="I41" s="43"/>
      <c r="J41" s="43"/>
      <c r="K41" s="43"/>
      <c r="L41" s="43"/>
      <c r="M41" s="43"/>
      <c r="N41" s="43"/>
      <c r="O41" s="45">
        <f>IF(OR(I41='Liste déroulante'!$F$5,I41='Liste déroulante'!$F$6,I41='Liste déroulante'!$F$7,J41='Liste déroulante'!$G$5,J41='Liste déroulante'!$G$6,K41='Liste déroulante'!$H$5,K41='Liste déroulante'!$H$6,L41='Liste déroulante'!$I$5,L41='Liste déroulante'!$I$6,M41='Liste déroulante'!$J$5,N41='Liste déroulante'!$K$5),'Liste déroulante'!$A$7,IF(OR(I41='Liste déroulante'!$F$8,J41='Liste déroulante'!$G$7,'Données produit'!K41='Liste déroulante'!$H$7),'Liste déroulante'!$A$8,0))</f>
        <v>0</v>
      </c>
      <c r="P41" s="43"/>
      <c r="Q41" s="43"/>
      <c r="R41" s="43"/>
      <c r="S41" s="45">
        <f>IF(OR(P41='Liste déroulante'!$L$5,P41='Liste déroulante'!$L$6,P41='Liste déroulante'!$L$7,Q41='Liste déroulante'!$M$5,R41='Liste déroulante'!$N$5),'Liste déroulante'!$A$7,IF(P41='Liste déroulante'!$L$8,'Liste déroulante'!$A$8,0))</f>
        <v>0</v>
      </c>
      <c r="T41" s="43"/>
      <c r="U41" s="43"/>
      <c r="V41" s="43"/>
      <c r="W41" s="43"/>
      <c r="X41" s="45">
        <f>IF(OR(T41='Liste déroulante'!$O$5,T41='Liste déroulante'!$O$6,T41='Liste déroulante'!$O$7,T41='Liste déroulante'!$O$9,T41='Liste déroulante'!$O$10,T41='Liste déroulante'!$O$11,T41='Liste déroulante'!$O$12,U41='Liste déroulante'!$P$5,U41='Liste déroulante'!$P$6,V41='Liste déroulante'!$Q$5,W41='Liste déroulante'!$R$5),'Liste déroulante'!$A$7,IF(OR(T41='Liste déroulante'!$O$8,'Données produit'!T41='Liste déroulante'!$O$13),'Liste déroulante'!$A$8,0))</f>
        <v>0</v>
      </c>
      <c r="Y41" s="43"/>
      <c r="Z41" s="43"/>
      <c r="AA41" s="43"/>
      <c r="AB41" s="43"/>
      <c r="AC41" s="43"/>
      <c r="AD41" s="43"/>
      <c r="AE41" s="43"/>
      <c r="AF41" s="43"/>
      <c r="AG41" s="43"/>
      <c r="AH41" s="45">
        <f>IF(OR(Y41='Liste déroulante'!$S$5,Y41='Liste déroulante'!$S$7,Z41='Liste déroulante'!$T$5,AA41='Liste déroulante'!$U$5,'Données produit'!AD41='Liste déroulante'!$X$5,AG41='Liste déroulante'!$AA$5),"Catégorie E",IF(OR(Y41='Liste déroulante'!$S$6,Y41='Liste déroulante'!$S$8),"Catégorie D",IF(OR(AA41='Liste déroulante'!$U$6,AA41='Liste déroulante'!$U$7,'Données produit'!AB41='Liste déroulante'!$V$5,'Données produit'!AB41='Liste déroulante'!$V$6,'Données produit'!AC41='Liste déroulante'!$W$5,'Données produit'!AC41='Liste déroulante'!$W$6,'Données produit'!AC41='Liste déroulante'!$W$7,'Données produit'!AC41='Liste déroulante'!$W$8,AD41='Liste déroulante'!$X$6,AE41='Liste déroulante'!$Y$5,AF41='Liste déroulante'!$Z$5),1,0)))</f>
        <v>0</v>
      </c>
      <c r="AI41" s="43"/>
      <c r="AJ41" s="43"/>
      <c r="AK41" s="43"/>
      <c r="AL41" s="43"/>
      <c r="AM41" s="45">
        <f>IF((OR(AI41='Liste déroulante'!$AC$5,AI41='Liste déroulante'!$AC$6,AI41='Liste déroulante'!$AC$7,AJ41='Liste déroulante'!$AD$5,AK41='Liste déroulante'!$AE$5,AL41='Liste déroulante'!$AG$5)),'Liste déroulante'!$A$7,0)</f>
        <v>0</v>
      </c>
      <c r="AN41" s="43"/>
      <c r="AO41" s="43"/>
      <c r="AP41" s="43"/>
      <c r="AQ41" s="45">
        <f>IF(OR(AN41='Liste déroulante'!$AH$5,'Données produit'!AN41='Liste déroulante'!$AH$6,'Données produit'!AN41='Liste déroulante'!$AH$7,'Données produit'!AO41='Liste déroulante'!$AI$5,'Données produit'!AP41='Liste déroulante'!$AJ$5),'Liste déroulante'!$A$8,0)</f>
        <v>0</v>
      </c>
      <c r="AR41" s="43"/>
      <c r="AS41" s="45">
        <f>IF(AR41='Liste déroulante'!$AK$5,4,0)</f>
        <v>0</v>
      </c>
      <c r="AT41" s="63"/>
      <c r="AU41" s="71">
        <f>IF(AT41='Liste déroulante'!$AL$5,3,IF(AT41='Liste déroulante'!$AL$6,3,IF(AT41='Liste déroulante'!$AL$7,2,IF(AT41='Liste déroulante'!$AL$8,1,0))))</f>
        <v>0</v>
      </c>
      <c r="AV41" s="63"/>
      <c r="AW41" s="71">
        <f>IF(AV41='Liste déroulante'!$AM$5,3,IF(AV41='Liste déroulante'!$AM$6,3,IF(AV41='Liste déroulante'!$AM$7,2,IF(AV41='Liste déroulante'!$AM$8,1,0))))</f>
        <v>0</v>
      </c>
      <c r="AX41" s="63"/>
      <c r="AY41" s="72">
        <f>IF(AX41='Liste déroulante'!$AN$5,3,IF(AX41='Liste déroulante'!$AN$6,3,IF(AX41='Liste déroulante'!$AN$7,2,IF(AX41='Liste déroulante'!$AN$8,1,0))))</f>
        <v>0</v>
      </c>
      <c r="AZ41" s="73"/>
      <c r="BA41" s="72">
        <f>IF(OR(AZ41='Liste déroulante'!$AO$5,'Données produit'!AZ41='Liste déroulante'!$AO$6,'Données produit'!AZ41='Liste déroulante'!$AO$7),3,IF('Données produit'!AZ41='Liste déroulante'!$AO$8,2,0))</f>
        <v>0</v>
      </c>
      <c r="BB41" s="63"/>
      <c r="BC41" s="72">
        <f>IF(BB41='Liste déroulante'!$AP$5,3,IF('Données produit'!BB41='Liste déroulante'!$AP$6,2,0))</f>
        <v>0</v>
      </c>
      <c r="BD41" s="63"/>
      <c r="BE41" s="72">
        <f>IF(OR(BD41='Liste déroulante'!$AQ$5,BD41='Liste déroulante'!$AQ$9,BD41='Liste déroulante'!$AQ$10),4,IF(OR(BD41='Liste déroulante'!$AQ$6,BD41='Liste déroulante'!$AQ$11,BD41='Liste déroulante'!$AQ$12),3,IF(OR(BD41='Liste déroulante'!$AQ$7,BD41='Liste déroulante'!$AQ$8,BD41='Liste déroulante'!$AQ$11,BD41='Liste déroulante'!$AQ$12),2,0)))</f>
        <v>0</v>
      </c>
      <c r="BF41" s="63"/>
      <c r="BG41" s="72">
        <f>IF(BF41='Liste déroulante'!$AR$5,4,IF('Données produit'!BF41='Liste déroulante'!$AR$6,3,0))</f>
        <v>0</v>
      </c>
      <c r="BH41" s="63"/>
      <c r="BI41" s="72">
        <f>IF(BH41='Liste déroulante'!$AS$5,3,0)</f>
        <v>0</v>
      </c>
      <c r="BJ41" s="63"/>
      <c r="BK41" s="72">
        <f>IF(BJ41='Liste déroulante'!$AT$5,4,0)</f>
        <v>0</v>
      </c>
      <c r="BL41" s="63"/>
      <c r="BM41" s="72">
        <f>IF(BL41='Liste déroulante'!$AU$5,4,IF('Données produit'!BL41='Liste déroulante'!$AU$6,3,IF(OR('Données produit'!BL41='Liste déroulante'!$AU$7,'Données produit'!BL41='Liste déroulante'!$AU$8),2,0)))</f>
        <v>0</v>
      </c>
      <c r="BN41" s="43"/>
      <c r="BO41" s="43"/>
      <c r="BP41" s="43"/>
      <c r="BQ41" s="43"/>
      <c r="BR41" s="43"/>
      <c r="BS41" s="49"/>
      <c r="BT41" s="45">
        <f>IF(OR(BN41='Liste déroulante'!$AV$5,BN41='Liste déroulante'!$AV$6,BO41='Liste déroulante'!$AW$5,'Données produit'!BP41='Liste déroulante'!$AX$5,BQ41='Liste déroulante'!$AY$5),"Catégorie E",IF(OR(BR41='Liste déroulante'!$AZ$5,BS41='Liste déroulante'!$BA$5),1,0))</f>
        <v>0</v>
      </c>
      <c r="BU41" s="43"/>
      <c r="BV41" s="43"/>
      <c r="BW41" s="75"/>
      <c r="BX41" s="44">
        <f>IF(OR(BU41='Liste déroulante'!$BB$5,'Données produit'!BU41='Liste déroulante'!$BB$6),"Catégorie E",IF(BV41='Liste déroulante'!$BD$5,4,IF(BW41='Liste déroulante'!$BE$5,1,0)))</f>
        <v>0</v>
      </c>
      <c r="BY41" s="43"/>
      <c r="BZ41" s="43"/>
      <c r="CA41" s="45">
        <f>IF(BY41='Liste déroulante'!$BF$5,"Catégorie E",IF(BZ41='Liste déroulante'!$BG$5,1,0))</f>
        <v>0</v>
      </c>
      <c r="CB41" s="43"/>
      <c r="CC41" s="45">
        <f>IF(CB41='Liste déroulante'!$BH$5,"Catégorie E",0)</f>
        <v>0</v>
      </c>
      <c r="CD41" s="45">
        <f t="shared" si="10"/>
        <v>0</v>
      </c>
      <c r="CE41" s="45">
        <f t="shared" si="11"/>
        <v>0</v>
      </c>
      <c r="CF41" s="45">
        <f t="shared" si="12"/>
        <v>0</v>
      </c>
      <c r="CG41" s="45">
        <f t="shared" si="13"/>
        <v>0</v>
      </c>
      <c r="CH41" s="45">
        <f t="shared" si="14"/>
        <v>0</v>
      </c>
      <c r="CI41" s="45">
        <f t="shared" si="15"/>
        <v>0</v>
      </c>
      <c r="CJ41" s="45">
        <f t="shared" si="16"/>
        <v>0</v>
      </c>
      <c r="CK41" s="44">
        <f t="shared" si="17"/>
        <v>0</v>
      </c>
      <c r="CL41" s="44">
        <f>LARGE('Données produit'!O41:BI41,1)</f>
        <v>0</v>
      </c>
      <c r="CM41" s="44">
        <f t="shared" si="18"/>
        <v>0</v>
      </c>
      <c r="CN41" s="44">
        <f>LARGE('Données produit'!BJ41:CK41,1)</f>
        <v>0</v>
      </c>
      <c r="CO41" s="44">
        <f t="shared" si="19"/>
        <v>0</v>
      </c>
    </row>
    <row r="42" spans="8:93" x14ac:dyDescent="0.35">
      <c r="I42" s="43"/>
      <c r="J42" s="43"/>
      <c r="K42" s="43"/>
      <c r="L42" s="43"/>
      <c r="M42" s="43"/>
      <c r="N42" s="43"/>
      <c r="O42" s="45">
        <f>IF(OR(I42='Liste déroulante'!$F$5,I42='Liste déroulante'!$F$6,I42='Liste déroulante'!$F$7,J42='Liste déroulante'!$G$5,J42='Liste déroulante'!$G$6,K42='Liste déroulante'!$H$5,K42='Liste déroulante'!$H$6,L42='Liste déroulante'!$I$5,L42='Liste déroulante'!$I$6,M42='Liste déroulante'!$J$5,N42='Liste déroulante'!$K$5),'Liste déroulante'!$A$7,IF(OR(I42='Liste déroulante'!$F$8,J42='Liste déroulante'!$G$7,'Données produit'!K42='Liste déroulante'!$H$7),'Liste déroulante'!$A$8,0))</f>
        <v>0</v>
      </c>
      <c r="P42" s="43"/>
      <c r="Q42" s="43"/>
      <c r="R42" s="43"/>
      <c r="S42" s="45">
        <f>IF(OR(P42='Liste déroulante'!$L$5,P42='Liste déroulante'!$L$6,P42='Liste déroulante'!$L$7,Q42='Liste déroulante'!$M$5,R42='Liste déroulante'!$N$5),'Liste déroulante'!$A$7,IF(P42='Liste déroulante'!$L$8,'Liste déroulante'!$A$8,0))</f>
        <v>0</v>
      </c>
      <c r="T42" s="43"/>
      <c r="U42" s="43"/>
      <c r="V42" s="43"/>
      <c r="W42" s="43"/>
      <c r="X42" s="45">
        <f>IF(OR(T42='Liste déroulante'!$O$5,T42='Liste déroulante'!$O$6,T42='Liste déroulante'!$O$7,T42='Liste déroulante'!$O$9,T42='Liste déroulante'!$O$10,T42='Liste déroulante'!$O$11,T42='Liste déroulante'!$O$12,U42='Liste déroulante'!$P$5,U42='Liste déroulante'!$P$6,V42='Liste déroulante'!$Q$5,W42='Liste déroulante'!$R$5),'Liste déroulante'!$A$7,IF(OR(T42='Liste déroulante'!$O$8,'Données produit'!T42='Liste déroulante'!$O$13),'Liste déroulante'!$A$8,0))</f>
        <v>0</v>
      </c>
      <c r="Y42" s="43"/>
      <c r="Z42" s="43"/>
      <c r="AA42" s="43"/>
      <c r="AB42" s="43"/>
      <c r="AC42" s="43"/>
      <c r="AD42" s="43"/>
      <c r="AE42" s="43"/>
      <c r="AF42" s="43"/>
      <c r="AG42" s="43"/>
      <c r="AH42" s="45">
        <f>IF(OR(Y42='Liste déroulante'!$S$5,Y42='Liste déroulante'!$S$7,Z42='Liste déroulante'!$T$5,AA42='Liste déroulante'!$U$5,'Données produit'!AD42='Liste déroulante'!$X$5,AG42='Liste déroulante'!$AA$5),"Catégorie E",IF(OR(Y42='Liste déroulante'!$S$6,Y42='Liste déroulante'!$S$8),"Catégorie D",IF(OR(AA42='Liste déroulante'!$U$6,AA42='Liste déroulante'!$U$7,'Données produit'!AB42='Liste déroulante'!$V$5,'Données produit'!AB42='Liste déroulante'!$V$6,'Données produit'!AC42='Liste déroulante'!$W$5,'Données produit'!AC42='Liste déroulante'!$W$6,'Données produit'!AC42='Liste déroulante'!$W$7,'Données produit'!AC42='Liste déroulante'!$W$8,AD42='Liste déroulante'!$X$6,AE42='Liste déroulante'!$Y$5,AF42='Liste déroulante'!$Z$5),1,0)))</f>
        <v>0</v>
      </c>
      <c r="AI42" s="43"/>
      <c r="AJ42" s="43"/>
      <c r="AK42" s="43"/>
      <c r="AL42" s="43"/>
      <c r="AM42" s="45">
        <f>IF((OR(AI42='Liste déroulante'!$AC$5,AI42='Liste déroulante'!$AC$6,AI42='Liste déroulante'!$AC$7,AJ42='Liste déroulante'!$AD$5,AK42='Liste déroulante'!$AE$5,AL42='Liste déroulante'!$AG$5)),'Liste déroulante'!$A$7,0)</f>
        <v>0</v>
      </c>
      <c r="AN42" s="43"/>
      <c r="AO42" s="43"/>
      <c r="AP42" s="43"/>
      <c r="AQ42" s="45">
        <f>IF(OR(AN42='Liste déroulante'!$AH$5,'Données produit'!AN42='Liste déroulante'!$AH$6,'Données produit'!AN42='Liste déroulante'!$AH$7,'Données produit'!AO42='Liste déroulante'!$AI$5,'Données produit'!AP42='Liste déroulante'!$AJ$5),'Liste déroulante'!$A$8,0)</f>
        <v>0</v>
      </c>
      <c r="AR42" s="43"/>
      <c r="AS42" s="45">
        <f>IF(AR42='Liste déroulante'!$AK$5,4,0)</f>
        <v>0</v>
      </c>
      <c r="AT42" s="63"/>
      <c r="AU42" s="71">
        <f>IF(AT42='Liste déroulante'!$AL$5,3,IF(AT42='Liste déroulante'!$AL$6,3,IF(AT42='Liste déroulante'!$AL$7,2,IF(AT42='Liste déroulante'!$AL$8,1,0))))</f>
        <v>0</v>
      </c>
      <c r="AV42" s="63"/>
      <c r="AW42" s="71">
        <f>IF(AV42='Liste déroulante'!$AM$5,3,IF(AV42='Liste déroulante'!$AM$6,3,IF(AV42='Liste déroulante'!$AM$7,2,IF(AV42='Liste déroulante'!$AM$8,1,0))))</f>
        <v>0</v>
      </c>
      <c r="AX42" s="63"/>
      <c r="AY42" s="72">
        <f>IF(AX42='Liste déroulante'!$AN$5,3,IF(AX42='Liste déroulante'!$AN$6,3,IF(AX42='Liste déroulante'!$AN$7,2,IF(AX42='Liste déroulante'!$AN$8,1,0))))</f>
        <v>0</v>
      </c>
      <c r="AZ42" s="73"/>
      <c r="BA42" s="72">
        <f>IF(OR(AZ42='Liste déroulante'!$AO$5,'Données produit'!AZ42='Liste déroulante'!$AO$6,'Données produit'!AZ42='Liste déroulante'!$AO$7),3,IF('Données produit'!AZ42='Liste déroulante'!$AO$8,2,0))</f>
        <v>0</v>
      </c>
      <c r="BB42" s="63"/>
      <c r="BC42" s="72">
        <f>IF(BB42='Liste déroulante'!$AP$5,3,IF('Données produit'!BB42='Liste déroulante'!$AP$6,2,0))</f>
        <v>0</v>
      </c>
      <c r="BD42" s="63"/>
      <c r="BE42" s="72">
        <f>IF(OR(BD42='Liste déroulante'!$AQ$5,BD42='Liste déroulante'!$AQ$9,BD42='Liste déroulante'!$AQ$10),4,IF(OR(BD42='Liste déroulante'!$AQ$6,BD42='Liste déroulante'!$AQ$11,BD42='Liste déroulante'!$AQ$12),3,IF(OR(BD42='Liste déroulante'!$AQ$7,BD42='Liste déroulante'!$AQ$8,BD42='Liste déroulante'!$AQ$11,BD42='Liste déroulante'!$AQ$12),2,0)))</f>
        <v>0</v>
      </c>
      <c r="BF42" s="63"/>
      <c r="BG42" s="72">
        <f>IF(BF42='Liste déroulante'!$AR$5,4,IF('Données produit'!BF42='Liste déroulante'!$AR$6,3,0))</f>
        <v>0</v>
      </c>
      <c r="BH42" s="63"/>
      <c r="BI42" s="72">
        <f>IF(BH42='Liste déroulante'!$AS$5,3,0)</f>
        <v>0</v>
      </c>
      <c r="BJ42" s="63"/>
      <c r="BK42" s="72">
        <f>IF(BJ42='Liste déroulante'!$AT$5,4,0)</f>
        <v>0</v>
      </c>
      <c r="BL42" s="63"/>
      <c r="BM42" s="72">
        <f>IF(BL42='Liste déroulante'!$AU$5,4,IF('Données produit'!BL42='Liste déroulante'!$AU$6,3,IF(OR('Données produit'!BL42='Liste déroulante'!$AU$7,'Données produit'!BL42='Liste déroulante'!$AU$8),2,0)))</f>
        <v>0</v>
      </c>
      <c r="BN42" s="43"/>
      <c r="BO42" s="43"/>
      <c r="BP42" s="43"/>
      <c r="BQ42" s="43"/>
      <c r="BR42" s="43"/>
      <c r="BS42" s="49"/>
      <c r="BT42" s="45">
        <f>IF(OR(BN42='Liste déroulante'!$AV$5,BN42='Liste déroulante'!$AV$6,BO42='Liste déroulante'!$AW$5,'Données produit'!BP42='Liste déroulante'!$AX$5,BQ42='Liste déroulante'!$AY$5),"Catégorie E",IF(OR(BR42='Liste déroulante'!$AZ$5,BS42='Liste déroulante'!$BA$5),1,0))</f>
        <v>0</v>
      </c>
      <c r="BU42" s="43"/>
      <c r="BV42" s="43"/>
      <c r="BW42" s="75"/>
      <c r="BX42" s="44">
        <f>IF(OR(BU42='Liste déroulante'!$BB$5,'Données produit'!BU42='Liste déroulante'!$BB$6),"Catégorie E",IF(BV42='Liste déroulante'!$BD$5,4,IF(BW42='Liste déroulante'!$BE$5,1,0)))</f>
        <v>0</v>
      </c>
      <c r="BY42" s="43"/>
      <c r="BZ42" s="43"/>
      <c r="CA42" s="45">
        <f>IF(BY42='Liste déroulante'!$BF$5,"Catégorie E",IF(BZ42='Liste déroulante'!$BG$5,1,0))</f>
        <v>0</v>
      </c>
      <c r="CB42" s="43"/>
      <c r="CC42" s="45">
        <f>IF(CB42='Liste déroulante'!$BH$5,"Catégorie E",0)</f>
        <v>0</v>
      </c>
      <c r="CD42" s="45">
        <f t="shared" si="10"/>
        <v>0</v>
      </c>
      <c r="CE42" s="45">
        <f t="shared" si="11"/>
        <v>0</v>
      </c>
      <c r="CF42" s="45">
        <f t="shared" si="12"/>
        <v>0</v>
      </c>
      <c r="CG42" s="45">
        <f t="shared" si="13"/>
        <v>0</v>
      </c>
      <c r="CH42" s="45">
        <f t="shared" si="14"/>
        <v>0</v>
      </c>
      <c r="CI42" s="45">
        <f t="shared" si="15"/>
        <v>0</v>
      </c>
      <c r="CJ42" s="45">
        <f t="shared" si="16"/>
        <v>0</v>
      </c>
      <c r="CK42" s="44">
        <f t="shared" si="17"/>
        <v>0</v>
      </c>
      <c r="CL42" s="44">
        <f>LARGE('Données produit'!O42:BI42,1)</f>
        <v>0</v>
      </c>
      <c r="CM42" s="44">
        <f t="shared" si="18"/>
        <v>0</v>
      </c>
      <c r="CN42" s="44">
        <f>LARGE('Données produit'!BJ42:CK42,1)</f>
        <v>0</v>
      </c>
      <c r="CO42" s="44">
        <f t="shared" si="19"/>
        <v>0</v>
      </c>
    </row>
    <row r="43" spans="8:93" x14ac:dyDescent="0.35">
      <c r="I43" s="43"/>
      <c r="J43" s="43"/>
      <c r="K43" s="43"/>
      <c r="L43" s="43"/>
      <c r="M43" s="43"/>
      <c r="N43" s="43"/>
      <c r="O43" s="45">
        <f>IF(OR(I43='Liste déroulante'!$F$5,I43='Liste déroulante'!$F$6,I43='Liste déroulante'!$F$7,J43='Liste déroulante'!$G$5,J43='Liste déroulante'!$G$6,K43='Liste déroulante'!$H$5,K43='Liste déroulante'!$H$6,L43='Liste déroulante'!$I$5,L43='Liste déroulante'!$I$6,M43='Liste déroulante'!$J$5,N43='Liste déroulante'!$K$5),'Liste déroulante'!$A$7,IF(OR(I43='Liste déroulante'!$F$8,J43='Liste déroulante'!$G$7,'Données produit'!K43='Liste déroulante'!$H$7),'Liste déroulante'!$A$8,0))</f>
        <v>0</v>
      </c>
      <c r="P43" s="43"/>
      <c r="Q43" s="43"/>
      <c r="R43" s="43"/>
      <c r="S43" s="45">
        <f>IF(OR(P43='Liste déroulante'!$L$5,P43='Liste déroulante'!$L$6,P43='Liste déroulante'!$L$7,Q43='Liste déroulante'!$M$5,R43='Liste déroulante'!$N$5),'Liste déroulante'!$A$7,IF(P43='Liste déroulante'!$L$8,'Liste déroulante'!$A$8,0))</f>
        <v>0</v>
      </c>
      <c r="T43" s="43"/>
      <c r="U43" s="43"/>
      <c r="V43" s="43"/>
      <c r="W43" s="43"/>
      <c r="X43" s="45">
        <f>IF(OR(T43='Liste déroulante'!$O$5,T43='Liste déroulante'!$O$6,T43='Liste déroulante'!$O$7,T43='Liste déroulante'!$O$9,T43='Liste déroulante'!$O$10,T43='Liste déroulante'!$O$11,T43='Liste déroulante'!$O$12,U43='Liste déroulante'!$P$5,U43='Liste déroulante'!$P$6,V43='Liste déroulante'!$Q$5,W43='Liste déroulante'!$R$5),'Liste déroulante'!$A$7,IF(OR(T43='Liste déroulante'!$O$8,'Données produit'!T43='Liste déroulante'!$O$13),'Liste déroulante'!$A$8,0))</f>
        <v>0</v>
      </c>
      <c r="Y43" s="43"/>
      <c r="Z43" s="43"/>
      <c r="AA43" s="43"/>
      <c r="AB43" s="43"/>
      <c r="AC43" s="43"/>
      <c r="AD43" s="43"/>
      <c r="AE43" s="43"/>
      <c r="AF43" s="43"/>
      <c r="AG43" s="43"/>
      <c r="AH43" s="45">
        <f>IF(OR(Y43='Liste déroulante'!$S$5,Y43='Liste déroulante'!$S$7,Z43='Liste déroulante'!$T$5,AA43='Liste déroulante'!$U$5,'Données produit'!AD43='Liste déroulante'!$X$5,AG43='Liste déroulante'!$AA$5),"Catégorie E",IF(OR(Y43='Liste déroulante'!$S$6,Y43='Liste déroulante'!$S$8),"Catégorie D",IF(OR(AA43='Liste déroulante'!$U$6,AA43='Liste déroulante'!$U$7,'Données produit'!AB43='Liste déroulante'!$V$5,'Données produit'!AB43='Liste déroulante'!$V$6,'Données produit'!AC43='Liste déroulante'!$W$5,'Données produit'!AC43='Liste déroulante'!$W$6,'Données produit'!AC43='Liste déroulante'!$W$7,'Données produit'!AC43='Liste déroulante'!$W$8,AD43='Liste déroulante'!$X$6,AE43='Liste déroulante'!$Y$5,AF43='Liste déroulante'!$Z$5),1,0)))</f>
        <v>0</v>
      </c>
      <c r="AI43" s="43"/>
      <c r="AJ43" s="43"/>
      <c r="AK43" s="43"/>
      <c r="AL43" s="43"/>
      <c r="AM43" s="45">
        <f>IF((OR(AI43='Liste déroulante'!$AC$5,AI43='Liste déroulante'!$AC$6,AI43='Liste déroulante'!$AC$7,AJ43='Liste déroulante'!$AD$5,AK43='Liste déroulante'!$AE$5,AL43='Liste déroulante'!$AG$5)),'Liste déroulante'!$A$7,0)</f>
        <v>0</v>
      </c>
      <c r="AN43" s="43"/>
      <c r="AO43" s="43"/>
      <c r="AP43" s="43"/>
      <c r="AQ43" s="45">
        <f>IF(OR(AN43='Liste déroulante'!$AH$5,'Données produit'!AN43='Liste déroulante'!$AH$6,'Données produit'!AN43='Liste déroulante'!$AH$7,'Données produit'!AO43='Liste déroulante'!$AI$5,'Données produit'!AP43='Liste déroulante'!$AJ$5),'Liste déroulante'!$A$8,0)</f>
        <v>0</v>
      </c>
      <c r="AR43" s="43"/>
      <c r="AS43" s="45">
        <f>IF(AR43='Liste déroulante'!$AK$5,4,0)</f>
        <v>0</v>
      </c>
      <c r="AT43" s="63"/>
      <c r="AU43" s="71">
        <f>IF(AT43='Liste déroulante'!$AL$5,3,IF(AT43='Liste déroulante'!$AL$6,3,IF(AT43='Liste déroulante'!$AL$7,2,IF(AT43='Liste déroulante'!$AL$8,1,0))))</f>
        <v>0</v>
      </c>
      <c r="AV43" s="63"/>
      <c r="AW43" s="71">
        <f>IF(AV43='Liste déroulante'!$AM$5,3,IF(AV43='Liste déroulante'!$AM$6,3,IF(AV43='Liste déroulante'!$AM$7,2,IF(AV43='Liste déroulante'!$AM$8,1,0))))</f>
        <v>0</v>
      </c>
      <c r="AX43" s="63"/>
      <c r="AY43" s="72">
        <f>IF(AX43='Liste déroulante'!$AN$5,3,IF(AX43='Liste déroulante'!$AN$6,3,IF(AX43='Liste déroulante'!$AN$7,2,IF(AX43='Liste déroulante'!$AN$8,1,0))))</f>
        <v>0</v>
      </c>
      <c r="AZ43" s="73"/>
      <c r="BA43" s="72">
        <f>IF(OR(AZ43='Liste déroulante'!$AO$5,'Données produit'!AZ43='Liste déroulante'!$AO$6,'Données produit'!AZ43='Liste déroulante'!$AO$7),3,IF('Données produit'!AZ43='Liste déroulante'!$AO$8,2,0))</f>
        <v>0</v>
      </c>
      <c r="BB43" s="63"/>
      <c r="BC43" s="72">
        <f>IF(BB43='Liste déroulante'!$AP$5,3,IF('Données produit'!BB43='Liste déroulante'!$AP$6,2,0))</f>
        <v>0</v>
      </c>
      <c r="BD43" s="63"/>
      <c r="BE43" s="72">
        <f>IF(OR(BD43='Liste déroulante'!$AQ$5,BD43='Liste déroulante'!$AQ$9,BD43='Liste déroulante'!$AQ$10),4,IF(OR(BD43='Liste déroulante'!$AQ$6,BD43='Liste déroulante'!$AQ$11,BD43='Liste déroulante'!$AQ$12),3,IF(OR(BD43='Liste déroulante'!$AQ$7,BD43='Liste déroulante'!$AQ$8,BD43='Liste déroulante'!$AQ$11,BD43='Liste déroulante'!$AQ$12),2,0)))</f>
        <v>0</v>
      </c>
      <c r="BF43" s="63"/>
      <c r="BG43" s="72">
        <f>IF(BF43='Liste déroulante'!$AR$5,4,IF('Données produit'!BF43='Liste déroulante'!$AR$6,3,0))</f>
        <v>0</v>
      </c>
      <c r="BH43" s="63"/>
      <c r="BI43" s="72">
        <f>IF(BH43='Liste déroulante'!$AS$5,3,0)</f>
        <v>0</v>
      </c>
      <c r="BJ43" s="63"/>
      <c r="BK43" s="72">
        <f>IF(BJ43='Liste déroulante'!$AT$5,4,0)</f>
        <v>0</v>
      </c>
      <c r="BL43" s="63"/>
      <c r="BM43" s="72">
        <f>IF(BL43='Liste déroulante'!$AU$5,4,IF('Données produit'!BL43='Liste déroulante'!$AU$6,3,IF(OR('Données produit'!BL43='Liste déroulante'!$AU$7,'Données produit'!BL43='Liste déroulante'!$AU$8),2,0)))</f>
        <v>0</v>
      </c>
      <c r="BN43" s="43"/>
      <c r="BO43" s="43"/>
      <c r="BP43" s="43"/>
      <c r="BQ43" s="43"/>
      <c r="BR43" s="43"/>
      <c r="BS43" s="49"/>
      <c r="BT43" s="45">
        <f>IF(OR(BN43='Liste déroulante'!$AV$5,BN43='Liste déroulante'!$AV$6,BO43='Liste déroulante'!$AW$5,'Données produit'!BP43='Liste déroulante'!$AX$5,BQ43='Liste déroulante'!$AY$5),"Catégorie E",IF(OR(BR43='Liste déroulante'!$AZ$5,BS43='Liste déroulante'!$BA$5),1,0))</f>
        <v>0</v>
      </c>
      <c r="BU43" s="43"/>
      <c r="BV43" s="43"/>
      <c r="BW43" s="75"/>
      <c r="BX43" s="44">
        <f>IF(OR(BU43='Liste déroulante'!$BB$5,'Données produit'!BU43='Liste déroulante'!$BB$6),"Catégorie E",IF(BV43='Liste déroulante'!$BD$5,4,IF(BW43='Liste déroulante'!$BE$5,1,0)))</f>
        <v>0</v>
      </c>
      <c r="BY43" s="43"/>
      <c r="BZ43" s="43"/>
      <c r="CA43" s="45">
        <f>IF(BY43='Liste déroulante'!$BF$5,"Catégorie E",IF(BZ43='Liste déroulante'!$BG$5,1,0))</f>
        <v>0</v>
      </c>
      <c r="CB43" s="43"/>
      <c r="CC43" s="45">
        <f>IF(CB43='Liste déroulante'!$BH$5,"Catégorie E",0)</f>
        <v>0</v>
      </c>
      <c r="CD43" s="45">
        <f t="shared" si="10"/>
        <v>0</v>
      </c>
      <c r="CE43" s="45">
        <f t="shared" si="11"/>
        <v>0</v>
      </c>
      <c r="CF43" s="45">
        <f t="shared" si="12"/>
        <v>0</v>
      </c>
      <c r="CG43" s="45">
        <f t="shared" si="13"/>
        <v>0</v>
      </c>
      <c r="CH43" s="45">
        <f t="shared" si="14"/>
        <v>0</v>
      </c>
      <c r="CI43" s="45">
        <f t="shared" si="15"/>
        <v>0</v>
      </c>
      <c r="CJ43" s="45">
        <f t="shared" si="16"/>
        <v>0</v>
      </c>
      <c r="CK43" s="44">
        <f t="shared" si="17"/>
        <v>0</v>
      </c>
      <c r="CL43" s="44">
        <f>LARGE('Données produit'!O43:BI43,1)</f>
        <v>0</v>
      </c>
      <c r="CM43" s="44">
        <f t="shared" si="18"/>
        <v>0</v>
      </c>
      <c r="CN43" s="44">
        <f>LARGE('Données produit'!BJ43:CK43,1)</f>
        <v>0</v>
      </c>
      <c r="CO43" s="44">
        <f t="shared" si="19"/>
        <v>0</v>
      </c>
    </row>
    <row r="44" spans="8:93" x14ac:dyDescent="0.35">
      <c r="I44" s="43"/>
      <c r="J44" s="43"/>
      <c r="K44" s="43"/>
      <c r="L44" s="43"/>
      <c r="M44" s="43"/>
      <c r="N44" s="43"/>
      <c r="O44" s="45">
        <f>IF(OR(I44='Liste déroulante'!$F$5,I44='Liste déroulante'!$F$6,I44='Liste déroulante'!$F$7,J44='Liste déroulante'!$G$5,J44='Liste déroulante'!$G$6,K44='Liste déroulante'!$H$5,K44='Liste déroulante'!$H$6,L44='Liste déroulante'!$I$5,L44='Liste déroulante'!$I$6,M44='Liste déroulante'!$J$5,N44='Liste déroulante'!$K$5),'Liste déroulante'!$A$7,IF(OR(I44='Liste déroulante'!$F$8,J44='Liste déroulante'!$G$7,'Données produit'!K44='Liste déroulante'!$H$7),'Liste déroulante'!$A$8,0))</f>
        <v>0</v>
      </c>
      <c r="P44" s="43"/>
      <c r="Q44" s="43"/>
      <c r="R44" s="43"/>
      <c r="S44" s="45">
        <f>IF(OR(P44='Liste déroulante'!$L$5,P44='Liste déroulante'!$L$6,P44='Liste déroulante'!$L$7,Q44='Liste déroulante'!$M$5,R44='Liste déroulante'!$N$5),'Liste déroulante'!$A$7,IF(P44='Liste déroulante'!$L$8,'Liste déroulante'!$A$8,0))</f>
        <v>0</v>
      </c>
      <c r="T44" s="43"/>
      <c r="U44" s="43"/>
      <c r="V44" s="43"/>
      <c r="W44" s="43"/>
      <c r="X44" s="45">
        <f>IF(OR(T44='Liste déroulante'!$O$5,T44='Liste déroulante'!$O$6,T44='Liste déroulante'!$O$7,T44='Liste déroulante'!$O$9,T44='Liste déroulante'!$O$10,T44='Liste déroulante'!$O$11,T44='Liste déroulante'!$O$12,U44='Liste déroulante'!$P$5,U44='Liste déroulante'!$P$6,V44='Liste déroulante'!$Q$5,W44='Liste déroulante'!$R$5),'Liste déroulante'!$A$7,IF(OR(T44='Liste déroulante'!$O$8,'Données produit'!T44='Liste déroulante'!$O$13),'Liste déroulante'!$A$8,0))</f>
        <v>0</v>
      </c>
      <c r="Y44" s="43"/>
      <c r="Z44" s="43"/>
      <c r="AA44" s="43"/>
      <c r="AB44" s="43"/>
      <c r="AC44" s="43"/>
      <c r="AD44" s="43"/>
      <c r="AE44" s="43"/>
      <c r="AF44" s="43"/>
      <c r="AG44" s="43"/>
      <c r="AH44" s="45">
        <f>IF(OR(Y44='Liste déroulante'!$S$5,Y44='Liste déroulante'!$S$7,Z44='Liste déroulante'!$T$5,AA44='Liste déroulante'!$U$5,'Données produit'!AD44='Liste déroulante'!$X$5,AG44='Liste déroulante'!$AA$5),"Catégorie E",IF(OR(Y44='Liste déroulante'!$S$6,Y44='Liste déroulante'!$S$8),"Catégorie D",IF(OR(AA44='Liste déroulante'!$U$6,AA44='Liste déroulante'!$U$7,'Données produit'!AB44='Liste déroulante'!$V$5,'Données produit'!AB44='Liste déroulante'!$V$6,'Données produit'!AC44='Liste déroulante'!$W$5,'Données produit'!AC44='Liste déroulante'!$W$6,'Données produit'!AC44='Liste déroulante'!$W$7,'Données produit'!AC44='Liste déroulante'!$W$8,AD44='Liste déroulante'!$X$6,AE44='Liste déroulante'!$Y$5,AF44='Liste déroulante'!$Z$5),1,0)))</f>
        <v>0</v>
      </c>
      <c r="AI44" s="43"/>
      <c r="AJ44" s="43"/>
      <c r="AK44" s="43"/>
      <c r="AL44" s="43"/>
      <c r="AM44" s="45">
        <f>IF((OR(AI44='Liste déroulante'!$AC$5,AI44='Liste déroulante'!$AC$6,AI44='Liste déroulante'!$AC$7,AJ44='Liste déroulante'!$AD$5,AK44='Liste déroulante'!$AE$5,AL44='Liste déroulante'!$AG$5)),'Liste déroulante'!$A$7,0)</f>
        <v>0</v>
      </c>
      <c r="AN44" s="43"/>
      <c r="AO44" s="43"/>
      <c r="AP44" s="43"/>
      <c r="AQ44" s="45">
        <f>IF(OR(AN44='Liste déroulante'!$AH$5,'Données produit'!AN44='Liste déroulante'!$AH$6,'Données produit'!AN44='Liste déroulante'!$AH$7,'Données produit'!AO44='Liste déroulante'!$AI$5,'Données produit'!AP44='Liste déroulante'!$AJ$5),'Liste déroulante'!$A$8,0)</f>
        <v>0</v>
      </c>
      <c r="AR44" s="43"/>
      <c r="AS44" s="45">
        <f>IF(AR44='Liste déroulante'!$AK$5,4,0)</f>
        <v>0</v>
      </c>
      <c r="AT44" s="63"/>
      <c r="AU44" s="71">
        <f>IF(AT44='Liste déroulante'!$AL$5,3,IF(AT44='Liste déroulante'!$AL$6,3,IF(AT44='Liste déroulante'!$AL$7,2,IF(AT44='Liste déroulante'!$AL$8,1,0))))</f>
        <v>0</v>
      </c>
      <c r="AV44" s="63"/>
      <c r="AW44" s="71">
        <f>IF(AV44='Liste déroulante'!$AM$5,3,IF(AV44='Liste déroulante'!$AM$6,3,IF(AV44='Liste déroulante'!$AM$7,2,IF(AV44='Liste déroulante'!$AM$8,1,0))))</f>
        <v>0</v>
      </c>
      <c r="AX44" s="63"/>
      <c r="AY44" s="72">
        <f>IF(AX44='Liste déroulante'!$AN$5,3,IF(AX44='Liste déroulante'!$AN$6,3,IF(AX44='Liste déroulante'!$AN$7,2,IF(AX44='Liste déroulante'!$AN$8,1,0))))</f>
        <v>0</v>
      </c>
      <c r="AZ44" s="73"/>
      <c r="BA44" s="72">
        <f>IF(OR(AZ44='Liste déroulante'!$AO$5,'Données produit'!AZ44='Liste déroulante'!$AO$6,'Données produit'!AZ44='Liste déroulante'!$AO$7),3,IF('Données produit'!AZ44='Liste déroulante'!$AO$8,2,0))</f>
        <v>0</v>
      </c>
      <c r="BB44" s="63"/>
      <c r="BC44" s="72">
        <f>IF(BB44='Liste déroulante'!$AP$5,3,IF('Données produit'!BB44='Liste déroulante'!$AP$6,2,0))</f>
        <v>0</v>
      </c>
      <c r="BD44" s="63"/>
      <c r="BE44" s="72">
        <f>IF(OR(BD44='Liste déroulante'!$AQ$5,BD44='Liste déroulante'!$AQ$9,BD44='Liste déroulante'!$AQ$10),4,IF(OR(BD44='Liste déroulante'!$AQ$6,BD44='Liste déroulante'!$AQ$11,BD44='Liste déroulante'!$AQ$12),3,IF(OR(BD44='Liste déroulante'!$AQ$7,BD44='Liste déroulante'!$AQ$8,BD44='Liste déroulante'!$AQ$11,BD44='Liste déroulante'!$AQ$12),2,0)))</f>
        <v>0</v>
      </c>
      <c r="BF44" s="63"/>
      <c r="BG44" s="72">
        <f>IF(BF44='Liste déroulante'!$AR$5,4,IF('Données produit'!BF44='Liste déroulante'!$AR$6,3,0))</f>
        <v>0</v>
      </c>
      <c r="BH44" s="63"/>
      <c r="BI44" s="72">
        <f>IF(BH44='Liste déroulante'!$AS$5,3,0)</f>
        <v>0</v>
      </c>
      <c r="BJ44" s="63"/>
      <c r="BK44" s="72">
        <f>IF(BJ44='Liste déroulante'!$AT$5,4,0)</f>
        <v>0</v>
      </c>
      <c r="BL44" s="63"/>
      <c r="BM44" s="72">
        <f>IF(BL44='Liste déroulante'!$AU$5,4,IF('Données produit'!BL44='Liste déroulante'!$AU$6,3,IF(OR('Données produit'!BL44='Liste déroulante'!$AU$7,'Données produit'!BL44='Liste déroulante'!$AU$8),2,0)))</f>
        <v>0</v>
      </c>
      <c r="BN44" s="43"/>
      <c r="BO44" s="43"/>
      <c r="BP44" s="43"/>
      <c r="BQ44" s="43"/>
      <c r="BR44" s="43"/>
      <c r="BS44" s="49"/>
      <c r="BT44" s="45">
        <f>IF(OR(BN44='Liste déroulante'!$AV$5,BN44='Liste déroulante'!$AV$6,BO44='Liste déroulante'!$AW$5,'Données produit'!BP44='Liste déroulante'!$AX$5,BQ44='Liste déroulante'!$AY$5),"Catégorie E",IF(OR(BR44='Liste déroulante'!$AZ$5,BS44='Liste déroulante'!$BA$5),1,0))</f>
        <v>0</v>
      </c>
      <c r="BU44" s="43"/>
      <c r="BV44" s="43"/>
      <c r="BW44" s="75"/>
      <c r="BX44" s="44">
        <f>IF(OR(BU44='Liste déroulante'!$BB$5,'Données produit'!BU44='Liste déroulante'!$BB$6),"Catégorie E",IF(BV44='Liste déroulante'!$BD$5,4,IF(BW44='Liste déroulante'!$BE$5,1,0)))</f>
        <v>0</v>
      </c>
      <c r="BY44" s="43"/>
      <c r="BZ44" s="43"/>
      <c r="CA44" s="45">
        <f>IF(BY44='Liste déroulante'!$BF$5,"Catégorie E",IF(BZ44='Liste déroulante'!$BG$5,1,0))</f>
        <v>0</v>
      </c>
      <c r="CB44" s="43"/>
      <c r="CC44" s="45">
        <f>IF(CB44='Liste déroulante'!$BH$5,"Catégorie E",0)</f>
        <v>0</v>
      </c>
      <c r="CD44" s="45">
        <f t="shared" si="10"/>
        <v>0</v>
      </c>
      <c r="CE44" s="45">
        <f t="shared" si="11"/>
        <v>0</v>
      </c>
      <c r="CF44" s="45">
        <f t="shared" si="12"/>
        <v>0</v>
      </c>
      <c r="CG44" s="45">
        <f t="shared" si="13"/>
        <v>0</v>
      </c>
      <c r="CH44" s="45">
        <f t="shared" si="14"/>
        <v>0</v>
      </c>
      <c r="CI44" s="45">
        <f t="shared" si="15"/>
        <v>0</v>
      </c>
      <c r="CJ44" s="45">
        <f t="shared" si="16"/>
        <v>0</v>
      </c>
      <c r="CK44" s="44">
        <f t="shared" si="17"/>
        <v>0</v>
      </c>
      <c r="CL44" s="44">
        <f>LARGE('Données produit'!O44:BI44,1)</f>
        <v>0</v>
      </c>
      <c r="CM44" s="44">
        <f t="shared" si="18"/>
        <v>0</v>
      </c>
      <c r="CN44" s="44">
        <f>LARGE('Données produit'!BJ44:CK44,1)</f>
        <v>0</v>
      </c>
      <c r="CO44" s="44">
        <f t="shared" si="19"/>
        <v>0</v>
      </c>
    </row>
    <row r="45" spans="8:93" x14ac:dyDescent="0.35">
      <c r="H45" s="48"/>
      <c r="I45" s="43"/>
      <c r="J45" s="43"/>
      <c r="K45" s="43"/>
      <c r="L45" s="43"/>
      <c r="M45" s="43"/>
      <c r="N45" s="43"/>
      <c r="O45" s="45">
        <f>IF(OR(I45='Liste déroulante'!$F$5,I45='Liste déroulante'!$F$6,I45='Liste déroulante'!$F$7,J45='Liste déroulante'!$G$5,J45='Liste déroulante'!$G$6,K45='Liste déroulante'!$H$5,K45='Liste déroulante'!$H$6,L45='Liste déroulante'!$I$5,L45='Liste déroulante'!$I$6,M45='Liste déroulante'!$J$5,N45='Liste déroulante'!$K$5),'Liste déroulante'!$A$7,IF(OR(I45='Liste déroulante'!$F$8,J45='Liste déroulante'!$G$7,'Données produit'!K45='Liste déroulante'!$H$7),'Liste déroulante'!$A$8,0))</f>
        <v>0</v>
      </c>
      <c r="P45" s="43"/>
      <c r="Q45" s="43"/>
      <c r="R45" s="43"/>
      <c r="S45" s="45">
        <f>IF(OR(P45='Liste déroulante'!$L$5,P45='Liste déroulante'!$L$6,P45='Liste déroulante'!$L$7,Q45='Liste déroulante'!$M$5,R45='Liste déroulante'!$N$5),'Liste déroulante'!$A$7,IF(P45='Liste déroulante'!$L$8,'Liste déroulante'!$A$8,0))</f>
        <v>0</v>
      </c>
      <c r="T45" s="43"/>
      <c r="U45" s="43"/>
      <c r="V45" s="43"/>
      <c r="W45" s="43"/>
      <c r="X45" s="45">
        <f>IF(OR(T45='Liste déroulante'!$O$5,T45='Liste déroulante'!$O$6,T45='Liste déroulante'!$O$7,T45='Liste déroulante'!$O$9,T45='Liste déroulante'!$O$10,T45='Liste déroulante'!$O$11,T45='Liste déroulante'!$O$12,U45='Liste déroulante'!$P$5,U45='Liste déroulante'!$P$6,V45='Liste déroulante'!$Q$5,W45='Liste déroulante'!$R$5),'Liste déroulante'!$A$7,IF(OR(T45='Liste déroulante'!$O$8,'Données produit'!T45='Liste déroulante'!$O$13),'Liste déroulante'!$A$8,0))</f>
        <v>0</v>
      </c>
      <c r="Y45" s="43"/>
      <c r="Z45" s="43"/>
      <c r="AA45" s="43"/>
      <c r="AB45" s="43"/>
      <c r="AC45" s="43"/>
      <c r="AD45" s="43"/>
      <c r="AE45" s="43"/>
      <c r="AF45" s="43"/>
      <c r="AG45" s="43"/>
      <c r="AH45" s="45">
        <f>IF(OR(Y45='Liste déroulante'!$S$5,Y45='Liste déroulante'!$S$7,Z45='Liste déroulante'!$T$5,AA45='Liste déroulante'!$U$5,'Données produit'!AD45='Liste déroulante'!$X$5,AG45='Liste déroulante'!$AA$5),"Catégorie E",IF(OR(Y45='Liste déroulante'!$S$6,Y45='Liste déroulante'!$S$8),"Catégorie D",IF(OR(AA45='Liste déroulante'!$U$6,AA45='Liste déroulante'!$U$7,'Données produit'!AB45='Liste déroulante'!$V$5,'Données produit'!AB45='Liste déroulante'!$V$6,'Données produit'!AC45='Liste déroulante'!$W$5,'Données produit'!AC45='Liste déroulante'!$W$6,'Données produit'!AC45='Liste déroulante'!$W$7,'Données produit'!AC45='Liste déroulante'!$W$8,AD45='Liste déroulante'!$X$6,AE45='Liste déroulante'!$Y$5,AF45='Liste déroulante'!$Z$5),1,0)))</f>
        <v>0</v>
      </c>
      <c r="AI45" s="43"/>
      <c r="AJ45" s="43"/>
      <c r="AK45" s="43"/>
      <c r="AL45" s="43"/>
      <c r="AM45" s="45">
        <f>IF((OR(AI45='Liste déroulante'!$AC$5,AI45='Liste déroulante'!$AC$6,AI45='Liste déroulante'!$AC$7,AJ45='Liste déroulante'!$AD$5,AK45='Liste déroulante'!$AE$5,AL45='Liste déroulante'!$AG$5)),'Liste déroulante'!$A$7,0)</f>
        <v>0</v>
      </c>
      <c r="AN45" s="43"/>
      <c r="AO45" s="43"/>
      <c r="AP45" s="43"/>
      <c r="AQ45" s="45">
        <f>IF(OR(AN45='Liste déroulante'!$AH$5,'Données produit'!AN45='Liste déroulante'!$AH$6,'Données produit'!AN45='Liste déroulante'!$AH$7,'Données produit'!AO45='Liste déroulante'!$AI$5,'Données produit'!AP45='Liste déroulante'!$AJ$5),'Liste déroulante'!$A$8,0)</f>
        <v>0</v>
      </c>
      <c r="AR45" s="43"/>
      <c r="AS45" s="45">
        <f>IF(AR45='Liste déroulante'!$AK$5,4,0)</f>
        <v>0</v>
      </c>
      <c r="AT45" s="63"/>
      <c r="AU45" s="71">
        <f>IF(AT45='Liste déroulante'!$AL$5,3,IF(AT45='Liste déroulante'!$AL$6,3,IF(AT45='Liste déroulante'!$AL$7,2,IF(AT45='Liste déroulante'!$AL$8,1,0))))</f>
        <v>0</v>
      </c>
      <c r="AV45" s="63"/>
      <c r="AW45" s="71">
        <f>IF(AV45='Liste déroulante'!$AM$5,3,IF(AV45='Liste déroulante'!$AM$6,3,IF(AV45='Liste déroulante'!$AM$7,2,IF(AV45='Liste déroulante'!$AM$8,1,0))))</f>
        <v>0</v>
      </c>
      <c r="AX45" s="63"/>
      <c r="AY45" s="72">
        <f>IF(AX45='Liste déroulante'!$AN$5,3,IF(AX45='Liste déroulante'!$AN$6,3,IF(AX45='Liste déroulante'!$AN$7,2,IF(AX45='Liste déroulante'!$AN$8,1,0))))</f>
        <v>0</v>
      </c>
      <c r="AZ45" s="73"/>
      <c r="BA45" s="72">
        <f>IF(OR(AZ45='Liste déroulante'!$AO$5,'Données produit'!AZ45='Liste déroulante'!$AO$6,'Données produit'!AZ45='Liste déroulante'!$AO$7),3,IF('Données produit'!AZ45='Liste déroulante'!$AO$8,2,0))</f>
        <v>0</v>
      </c>
      <c r="BB45" s="63"/>
      <c r="BC45" s="72">
        <f>IF(BB45='Liste déroulante'!$AP$5,3,IF('Données produit'!BB45='Liste déroulante'!$AP$6,2,0))</f>
        <v>0</v>
      </c>
      <c r="BD45" s="63"/>
      <c r="BE45" s="72">
        <f>IF(OR(BD45='Liste déroulante'!$AQ$5,BD45='Liste déroulante'!$AQ$9,BD45='Liste déroulante'!$AQ$10),4,IF(OR(BD45='Liste déroulante'!$AQ$6,BD45='Liste déroulante'!$AQ$11,BD45='Liste déroulante'!$AQ$12),3,IF(OR(BD45='Liste déroulante'!$AQ$7,BD45='Liste déroulante'!$AQ$8,BD45='Liste déroulante'!$AQ$11,BD45='Liste déroulante'!$AQ$12),2,0)))</f>
        <v>0</v>
      </c>
      <c r="BF45" s="63"/>
      <c r="BG45" s="72">
        <f>IF(BF45='Liste déroulante'!$AR$5,4,IF('Données produit'!BF45='Liste déroulante'!$AR$6,3,0))</f>
        <v>0</v>
      </c>
      <c r="BH45" s="63"/>
      <c r="BI45" s="72">
        <f>IF(BH45='Liste déroulante'!$AS$5,3,0)</f>
        <v>0</v>
      </c>
      <c r="BJ45" s="63"/>
      <c r="BK45" s="72">
        <f>IF(BJ45='Liste déroulante'!$AT$5,4,0)</f>
        <v>0</v>
      </c>
      <c r="BL45" s="63"/>
      <c r="BM45" s="72">
        <f>IF(BL45='Liste déroulante'!$AU$5,4,IF('Données produit'!BL45='Liste déroulante'!$AU$6,3,IF(OR('Données produit'!BL45='Liste déroulante'!$AU$7,'Données produit'!BL45='Liste déroulante'!$AU$8),2,0)))</f>
        <v>0</v>
      </c>
      <c r="BN45" s="43"/>
      <c r="BO45" s="43"/>
      <c r="BP45" s="43"/>
      <c r="BQ45" s="43"/>
      <c r="BR45" s="43"/>
      <c r="BS45" s="49"/>
      <c r="BT45" s="45">
        <f>IF(OR(BN45='Liste déroulante'!$AV$5,BN45='Liste déroulante'!$AV$6,BO45='Liste déroulante'!$AW$5,'Données produit'!BP45='Liste déroulante'!$AX$5,BQ45='Liste déroulante'!$AY$5),"Catégorie E",IF(OR(BR45='Liste déroulante'!$AZ$5,BS45='Liste déroulante'!$BA$5),1,0))</f>
        <v>0</v>
      </c>
      <c r="BU45" s="43"/>
      <c r="BV45" s="43"/>
      <c r="BW45" s="75"/>
      <c r="BX45" s="44">
        <f>IF(OR(BU45='Liste déroulante'!$BB$5,'Données produit'!BU45='Liste déroulante'!$BB$6),"Catégorie E",IF(BV45='Liste déroulante'!$BD$5,4,IF(BW45='Liste déroulante'!$BE$5,1,0)))</f>
        <v>0</v>
      </c>
      <c r="BY45" s="43"/>
      <c r="BZ45" s="43"/>
      <c r="CA45" s="45">
        <f>IF(BY45='Liste déroulante'!$BF$5,"Catégorie E",IF(BZ45='Liste déroulante'!$BG$5,1,0))</f>
        <v>0</v>
      </c>
      <c r="CB45" s="43"/>
      <c r="CC45" s="45">
        <f>IF(CB45='Liste déroulante'!$BH$5,"Catégorie E",0)</f>
        <v>0</v>
      </c>
      <c r="CD45" s="45">
        <f t="shared" si="10"/>
        <v>0</v>
      </c>
      <c r="CE45" s="45">
        <f t="shared" si="11"/>
        <v>0</v>
      </c>
      <c r="CF45" s="45">
        <f t="shared" si="12"/>
        <v>0</v>
      </c>
      <c r="CG45" s="45">
        <f t="shared" si="13"/>
        <v>0</v>
      </c>
      <c r="CH45" s="45">
        <f t="shared" si="14"/>
        <v>0</v>
      </c>
      <c r="CI45" s="45">
        <f t="shared" si="15"/>
        <v>0</v>
      </c>
      <c r="CJ45" s="45">
        <f t="shared" si="16"/>
        <v>0</v>
      </c>
      <c r="CK45" s="44">
        <f t="shared" si="17"/>
        <v>0</v>
      </c>
      <c r="CL45" s="44">
        <f>LARGE('Données produit'!O45:BI45,1)</f>
        <v>0</v>
      </c>
      <c r="CM45" s="44">
        <f t="shared" si="18"/>
        <v>0</v>
      </c>
      <c r="CN45" s="44">
        <f>LARGE('Données produit'!BJ45:CK45,1)</f>
        <v>0</v>
      </c>
      <c r="CO45" s="44">
        <f t="shared" si="19"/>
        <v>0</v>
      </c>
    </row>
    <row r="46" spans="8:93" x14ac:dyDescent="0.35">
      <c r="I46" s="43"/>
      <c r="J46" s="43"/>
      <c r="K46" s="43"/>
      <c r="L46" s="43"/>
      <c r="M46" s="43"/>
      <c r="N46" s="43"/>
      <c r="O46" s="45">
        <f>IF(OR(I46='Liste déroulante'!$F$5,I46='Liste déroulante'!$F$6,I46='Liste déroulante'!$F$7,J46='Liste déroulante'!$G$5,J46='Liste déroulante'!$G$6,K46='Liste déroulante'!$H$5,K46='Liste déroulante'!$H$6,L46='Liste déroulante'!$I$5,L46='Liste déroulante'!$I$6,M46='Liste déroulante'!$J$5,N46='Liste déroulante'!$K$5),'Liste déroulante'!$A$7,IF(OR(I46='Liste déroulante'!$F$8,J46='Liste déroulante'!$G$7,'Données produit'!K46='Liste déroulante'!$H$7),'Liste déroulante'!$A$8,0))</f>
        <v>0</v>
      </c>
      <c r="P46" s="43"/>
      <c r="Q46" s="43"/>
      <c r="R46" s="43"/>
      <c r="S46" s="45">
        <f>IF(OR(P46='Liste déroulante'!$L$5,P46='Liste déroulante'!$L$6,P46='Liste déroulante'!$L$7,Q46='Liste déroulante'!$M$5,R46='Liste déroulante'!$N$5),'Liste déroulante'!$A$7,IF(P46='Liste déroulante'!$L$8,'Liste déroulante'!$A$8,0))</f>
        <v>0</v>
      </c>
      <c r="T46" s="43"/>
      <c r="U46" s="43"/>
      <c r="V46" s="43"/>
      <c r="W46" s="43"/>
      <c r="X46" s="45">
        <f>IF(OR(T46='Liste déroulante'!$O$5,T46='Liste déroulante'!$O$6,T46='Liste déroulante'!$O$7,T46='Liste déroulante'!$O$9,T46='Liste déroulante'!$O$10,T46='Liste déroulante'!$O$11,T46='Liste déroulante'!$O$12,U46='Liste déroulante'!$P$5,U46='Liste déroulante'!$P$6,V46='Liste déroulante'!$Q$5,W46='Liste déroulante'!$R$5),'Liste déroulante'!$A$7,IF(OR(T46='Liste déroulante'!$O$8,'Données produit'!T46='Liste déroulante'!$O$13),'Liste déroulante'!$A$8,0))</f>
        <v>0</v>
      </c>
      <c r="Y46" s="43"/>
      <c r="Z46" s="43"/>
      <c r="AA46" s="43"/>
      <c r="AB46" s="43"/>
      <c r="AC46" s="43"/>
      <c r="AD46" s="43"/>
      <c r="AE46" s="43"/>
      <c r="AF46" s="43"/>
      <c r="AG46" s="43"/>
      <c r="AH46" s="45">
        <f>IF(OR(Y46='Liste déroulante'!$S$5,Y46='Liste déroulante'!$S$7,Z46='Liste déroulante'!$T$5,AA46='Liste déroulante'!$U$5,'Données produit'!AD46='Liste déroulante'!$X$5,AG46='Liste déroulante'!$AA$5),"Catégorie E",IF(OR(Y46='Liste déroulante'!$S$6,Y46='Liste déroulante'!$S$8),"Catégorie D",IF(OR(AA46='Liste déroulante'!$U$6,AA46='Liste déroulante'!$U$7,'Données produit'!AB46='Liste déroulante'!$V$5,'Données produit'!AB46='Liste déroulante'!$V$6,'Données produit'!AC46='Liste déroulante'!$W$5,'Données produit'!AC46='Liste déroulante'!$W$6,'Données produit'!AC46='Liste déroulante'!$W$7,'Données produit'!AC46='Liste déroulante'!$W$8,AD46='Liste déroulante'!$X$6,AE46='Liste déroulante'!$Y$5,AF46='Liste déroulante'!$Z$5),1,0)))</f>
        <v>0</v>
      </c>
      <c r="AI46" s="43"/>
      <c r="AJ46" s="43"/>
      <c r="AK46" s="43"/>
      <c r="AL46" s="43"/>
      <c r="AM46" s="45">
        <f>IF((OR(AI46='Liste déroulante'!$AC$5,AI46='Liste déroulante'!$AC$6,AI46='Liste déroulante'!$AC$7,AJ46='Liste déroulante'!$AD$5,AK46='Liste déroulante'!$AE$5,AL46='Liste déroulante'!$AG$5)),'Liste déroulante'!$A$7,0)</f>
        <v>0</v>
      </c>
      <c r="AN46" s="43"/>
      <c r="AO46" s="43"/>
      <c r="AP46" s="43"/>
      <c r="AQ46" s="45">
        <f>IF(OR(AN46='Liste déroulante'!$AH$5,'Données produit'!AN46='Liste déroulante'!$AH$6,'Données produit'!AN46='Liste déroulante'!$AH$7,'Données produit'!AO46='Liste déroulante'!$AI$5,'Données produit'!AP46='Liste déroulante'!$AJ$5),'Liste déroulante'!$A$8,0)</f>
        <v>0</v>
      </c>
      <c r="AR46" s="43"/>
      <c r="AS46" s="45">
        <f>IF(AR46='Liste déroulante'!$AK$5,4,0)</f>
        <v>0</v>
      </c>
      <c r="AT46" s="63"/>
      <c r="AU46" s="71">
        <f>IF(AT46='Liste déroulante'!$AL$5,3,IF(AT46='Liste déroulante'!$AL$6,3,IF(AT46='Liste déroulante'!$AL$7,2,IF(AT46='Liste déroulante'!$AL$8,1,0))))</f>
        <v>0</v>
      </c>
      <c r="AV46" s="63"/>
      <c r="AW46" s="71">
        <f>IF(AV46='Liste déroulante'!$AM$5,3,IF(AV46='Liste déroulante'!$AM$6,3,IF(AV46='Liste déroulante'!$AM$7,2,IF(AV46='Liste déroulante'!$AM$8,1,0))))</f>
        <v>0</v>
      </c>
      <c r="AX46" s="63"/>
      <c r="AY46" s="72">
        <f>IF(AX46='Liste déroulante'!$AN$5,3,IF(AX46='Liste déroulante'!$AN$6,3,IF(AX46='Liste déroulante'!$AN$7,2,IF(AX46='Liste déroulante'!$AN$8,1,0))))</f>
        <v>0</v>
      </c>
      <c r="AZ46" s="73"/>
      <c r="BA46" s="72">
        <f>IF(OR(AZ46='Liste déroulante'!$AO$5,'Données produit'!AZ46='Liste déroulante'!$AO$6,'Données produit'!AZ46='Liste déroulante'!$AO$7),3,IF('Données produit'!AZ46='Liste déroulante'!$AO$8,2,0))</f>
        <v>0</v>
      </c>
      <c r="BB46" s="63"/>
      <c r="BC46" s="72">
        <f>IF(BB46='Liste déroulante'!$AP$5,3,IF('Données produit'!BB46='Liste déroulante'!$AP$6,2,0))</f>
        <v>0</v>
      </c>
      <c r="BD46" s="63"/>
      <c r="BE46" s="72">
        <f>IF(OR(BD46='Liste déroulante'!$AQ$5,BD46='Liste déroulante'!$AQ$9,BD46='Liste déroulante'!$AQ$10),4,IF(OR(BD46='Liste déroulante'!$AQ$6,BD46='Liste déroulante'!$AQ$11,BD46='Liste déroulante'!$AQ$12),3,IF(OR(BD46='Liste déroulante'!$AQ$7,BD46='Liste déroulante'!$AQ$8,BD46='Liste déroulante'!$AQ$11,BD46='Liste déroulante'!$AQ$12),2,0)))</f>
        <v>0</v>
      </c>
      <c r="BF46" s="63"/>
      <c r="BG46" s="72">
        <f>IF(BF46='Liste déroulante'!$AR$5,4,IF('Données produit'!BF46='Liste déroulante'!$AR$6,3,0))</f>
        <v>0</v>
      </c>
      <c r="BH46" s="63"/>
      <c r="BI46" s="72">
        <f>IF(BH46='Liste déroulante'!$AS$5,3,0)</f>
        <v>0</v>
      </c>
      <c r="BJ46" s="63"/>
      <c r="BK46" s="72">
        <f>IF(BJ46='Liste déroulante'!$AT$5,4,0)</f>
        <v>0</v>
      </c>
      <c r="BL46" s="63"/>
      <c r="BM46" s="72">
        <f>IF(BL46='Liste déroulante'!$AU$5,4,IF('Données produit'!BL46='Liste déroulante'!$AU$6,3,IF(OR('Données produit'!BL46='Liste déroulante'!$AU$7,'Données produit'!BL46='Liste déroulante'!$AU$8),2,0)))</f>
        <v>0</v>
      </c>
      <c r="BN46" s="43"/>
      <c r="BO46" s="43"/>
      <c r="BP46" s="43"/>
      <c r="BQ46" s="43"/>
      <c r="BR46" s="43"/>
      <c r="BS46" s="49"/>
      <c r="BT46" s="45">
        <f>IF(OR(BN46='Liste déroulante'!$AV$5,BN46='Liste déroulante'!$AV$6,BO46='Liste déroulante'!$AW$5,'Données produit'!BP46='Liste déroulante'!$AX$5,BQ46='Liste déroulante'!$AY$5),"Catégorie E",IF(OR(BR46='Liste déroulante'!$AZ$5,BS46='Liste déroulante'!$BA$5),1,0))</f>
        <v>0</v>
      </c>
      <c r="BU46" s="43"/>
      <c r="BV46" s="43"/>
      <c r="BW46" s="75"/>
      <c r="BX46" s="44">
        <f>IF(OR(BU46='Liste déroulante'!$BB$5,'Données produit'!BU46='Liste déroulante'!$BB$6),"Catégorie E",IF(BV46='Liste déroulante'!$BD$5,4,IF(BW46='Liste déroulante'!$BE$5,1,0)))</f>
        <v>0</v>
      </c>
      <c r="BY46" s="43"/>
      <c r="BZ46" s="43"/>
      <c r="CA46" s="45">
        <f>IF(BY46='Liste déroulante'!$BF$5,"Catégorie E",IF(BZ46='Liste déroulante'!$BG$5,1,0))</f>
        <v>0</v>
      </c>
      <c r="CB46" s="43"/>
      <c r="CC46" s="45">
        <f>IF(CB46='Liste déroulante'!$BH$5,"Catégorie E",0)</f>
        <v>0</v>
      </c>
      <c r="CD46" s="45">
        <f t="shared" si="10"/>
        <v>0</v>
      </c>
      <c r="CE46" s="45">
        <f t="shared" si="11"/>
        <v>0</v>
      </c>
      <c r="CF46" s="45">
        <f t="shared" si="12"/>
        <v>0</v>
      </c>
      <c r="CG46" s="45">
        <f t="shared" si="13"/>
        <v>0</v>
      </c>
      <c r="CH46" s="45">
        <f t="shared" si="14"/>
        <v>0</v>
      </c>
      <c r="CI46" s="45">
        <f t="shared" si="15"/>
        <v>0</v>
      </c>
      <c r="CJ46" s="45">
        <f t="shared" si="16"/>
        <v>0</v>
      </c>
      <c r="CK46" s="44">
        <f t="shared" si="17"/>
        <v>0</v>
      </c>
      <c r="CL46" s="44">
        <f>LARGE('Données produit'!O46:BI46,1)</f>
        <v>0</v>
      </c>
      <c r="CM46" s="44">
        <f t="shared" si="18"/>
        <v>0</v>
      </c>
      <c r="CN46" s="44">
        <f>LARGE('Données produit'!BJ46:CK46,1)</f>
        <v>0</v>
      </c>
      <c r="CO46" s="44">
        <f t="shared" si="19"/>
        <v>0</v>
      </c>
    </row>
    <row r="47" spans="8:93" x14ac:dyDescent="0.35">
      <c r="I47" s="43"/>
      <c r="J47" s="43"/>
      <c r="K47" s="43"/>
      <c r="L47" s="43"/>
      <c r="M47" s="43"/>
      <c r="N47" s="43"/>
      <c r="O47" s="45">
        <f>IF(OR(I47='Liste déroulante'!$F$5,I47='Liste déroulante'!$F$6,I47='Liste déroulante'!$F$7,J47='Liste déroulante'!$G$5,J47='Liste déroulante'!$G$6,K47='Liste déroulante'!$H$5,K47='Liste déroulante'!$H$6,L47='Liste déroulante'!$I$5,L47='Liste déroulante'!$I$6,M47='Liste déroulante'!$J$5,N47='Liste déroulante'!$K$5),'Liste déroulante'!$A$7,IF(OR(I47='Liste déroulante'!$F$8,J47='Liste déroulante'!$G$7,'Données produit'!K47='Liste déroulante'!$H$7),'Liste déroulante'!$A$8,0))</f>
        <v>0</v>
      </c>
      <c r="P47" s="43"/>
      <c r="Q47" s="43"/>
      <c r="R47" s="43"/>
      <c r="S47" s="45">
        <f>IF(OR(P47='Liste déroulante'!$L$5,P47='Liste déroulante'!$L$6,P47='Liste déroulante'!$L$7,Q47='Liste déroulante'!$M$5,R47='Liste déroulante'!$N$5),'Liste déroulante'!$A$7,IF(P47='Liste déroulante'!$L$8,'Liste déroulante'!$A$8,0))</f>
        <v>0</v>
      </c>
      <c r="T47" s="43"/>
      <c r="U47" s="43"/>
      <c r="V47" s="43"/>
      <c r="W47" s="43"/>
      <c r="X47" s="45">
        <f>IF(OR(T47='Liste déroulante'!$O$5,T47='Liste déroulante'!$O$6,T47='Liste déroulante'!$O$7,T47='Liste déroulante'!$O$9,T47='Liste déroulante'!$O$10,T47='Liste déroulante'!$O$11,T47='Liste déroulante'!$O$12,U47='Liste déroulante'!$P$5,U47='Liste déroulante'!$P$6,V47='Liste déroulante'!$Q$5,W47='Liste déroulante'!$R$5),'Liste déroulante'!$A$7,IF(OR(T47='Liste déroulante'!$O$8,'Données produit'!T47='Liste déroulante'!$O$13),'Liste déroulante'!$A$8,0))</f>
        <v>0</v>
      </c>
      <c r="Y47" s="43"/>
      <c r="Z47" s="43"/>
      <c r="AA47" s="43"/>
      <c r="AB47" s="43"/>
      <c r="AC47" s="43"/>
      <c r="AD47" s="43"/>
      <c r="AE47" s="43"/>
      <c r="AF47" s="43"/>
      <c r="AG47" s="43"/>
      <c r="AH47" s="45">
        <f>IF(OR(Y47='Liste déroulante'!$S$5,Y47='Liste déroulante'!$S$7,Z47='Liste déroulante'!$T$5,AA47='Liste déroulante'!$U$5,'Données produit'!AD47='Liste déroulante'!$X$5,AG47='Liste déroulante'!$AA$5),"Catégorie E",IF(OR(Y47='Liste déroulante'!$S$6,Y47='Liste déroulante'!$S$8),"Catégorie D",IF(OR(AA47='Liste déroulante'!$U$6,AA47='Liste déroulante'!$U$7,'Données produit'!AB47='Liste déroulante'!$V$5,'Données produit'!AB47='Liste déroulante'!$V$6,'Données produit'!AC47='Liste déroulante'!$W$5,'Données produit'!AC47='Liste déroulante'!$W$6,'Données produit'!AC47='Liste déroulante'!$W$7,'Données produit'!AC47='Liste déroulante'!$W$8,AD47='Liste déroulante'!$X$6,AE47='Liste déroulante'!$Y$5,AF47='Liste déroulante'!$Z$5),1,0)))</f>
        <v>0</v>
      </c>
      <c r="AI47" s="43"/>
      <c r="AJ47" s="43"/>
      <c r="AK47" s="43"/>
      <c r="AL47" s="43"/>
      <c r="AM47" s="45">
        <f>IF((OR(AI47='Liste déroulante'!$AC$5,AI47='Liste déroulante'!$AC$6,AI47='Liste déroulante'!$AC$7,AJ47='Liste déroulante'!$AD$5,AK47='Liste déroulante'!$AE$5,AL47='Liste déroulante'!$AG$5)),'Liste déroulante'!$A$7,0)</f>
        <v>0</v>
      </c>
      <c r="AN47" s="43"/>
      <c r="AO47" s="43"/>
      <c r="AP47" s="43"/>
      <c r="AQ47" s="45">
        <f>IF(OR(AN47='Liste déroulante'!$AH$5,'Données produit'!AN47='Liste déroulante'!$AH$6,'Données produit'!AN47='Liste déroulante'!$AH$7,'Données produit'!AO47='Liste déroulante'!$AI$5,'Données produit'!AP47='Liste déroulante'!$AJ$5),'Liste déroulante'!$A$8,0)</f>
        <v>0</v>
      </c>
      <c r="AR47" s="43"/>
      <c r="AS47" s="45">
        <f>IF(AR47='Liste déroulante'!$AK$5,4,0)</f>
        <v>0</v>
      </c>
      <c r="AT47" s="63"/>
      <c r="AU47" s="71">
        <f>IF(AT47='Liste déroulante'!$AL$5,3,IF(AT47='Liste déroulante'!$AL$6,3,IF(AT47='Liste déroulante'!$AL$7,2,IF(AT47='Liste déroulante'!$AL$8,1,0))))</f>
        <v>0</v>
      </c>
      <c r="AV47" s="63"/>
      <c r="AW47" s="71">
        <f>IF(AV47='Liste déroulante'!$AM$5,3,IF(AV47='Liste déroulante'!$AM$6,3,IF(AV47='Liste déroulante'!$AM$7,2,IF(AV47='Liste déroulante'!$AM$8,1,0))))</f>
        <v>0</v>
      </c>
      <c r="AX47" s="63"/>
      <c r="AY47" s="72">
        <f>IF(AX47='Liste déroulante'!$AN$5,3,IF(AX47='Liste déroulante'!$AN$6,3,IF(AX47='Liste déroulante'!$AN$7,2,IF(AX47='Liste déroulante'!$AN$8,1,0))))</f>
        <v>0</v>
      </c>
      <c r="AZ47" s="73"/>
      <c r="BA47" s="72">
        <f>IF(OR(AZ47='Liste déroulante'!$AO$5,'Données produit'!AZ47='Liste déroulante'!$AO$6,'Données produit'!AZ47='Liste déroulante'!$AO$7),3,IF('Données produit'!AZ47='Liste déroulante'!$AO$8,2,0))</f>
        <v>0</v>
      </c>
      <c r="BB47" s="63"/>
      <c r="BC47" s="72">
        <f>IF(BB47='Liste déroulante'!$AP$5,3,IF('Données produit'!BB47='Liste déroulante'!$AP$6,2,0))</f>
        <v>0</v>
      </c>
      <c r="BD47" s="63"/>
      <c r="BE47" s="72">
        <f>IF(OR(BD47='Liste déroulante'!$AQ$5,BD47='Liste déroulante'!$AQ$9,BD47='Liste déroulante'!$AQ$10),4,IF(OR(BD47='Liste déroulante'!$AQ$6,BD47='Liste déroulante'!$AQ$11,BD47='Liste déroulante'!$AQ$12),3,IF(OR(BD47='Liste déroulante'!$AQ$7,BD47='Liste déroulante'!$AQ$8,BD47='Liste déroulante'!$AQ$11,BD47='Liste déroulante'!$AQ$12),2,0)))</f>
        <v>0</v>
      </c>
      <c r="BF47" s="63"/>
      <c r="BG47" s="72">
        <f>IF(BF47='Liste déroulante'!$AR$5,4,IF('Données produit'!BF47='Liste déroulante'!$AR$6,3,0))</f>
        <v>0</v>
      </c>
      <c r="BH47" s="63"/>
      <c r="BI47" s="72">
        <f>IF(BH47='Liste déroulante'!$AS$5,3,0)</f>
        <v>0</v>
      </c>
      <c r="BJ47" s="63"/>
      <c r="BK47" s="72">
        <f>IF(BJ47='Liste déroulante'!$AT$5,4,0)</f>
        <v>0</v>
      </c>
      <c r="BL47" s="63"/>
      <c r="BM47" s="72">
        <f>IF(BL47='Liste déroulante'!$AU$5,4,IF('Données produit'!BL47='Liste déroulante'!$AU$6,3,IF(OR('Données produit'!BL47='Liste déroulante'!$AU$7,'Données produit'!BL47='Liste déroulante'!$AU$8),2,0)))</f>
        <v>0</v>
      </c>
      <c r="BN47" s="43"/>
      <c r="BO47" s="43"/>
      <c r="BP47" s="43"/>
      <c r="BQ47" s="43"/>
      <c r="BR47" s="43"/>
      <c r="BS47" s="49"/>
      <c r="BT47" s="45">
        <f>IF(OR(BN47='Liste déroulante'!$AV$5,BN47='Liste déroulante'!$AV$6,BO47='Liste déroulante'!$AW$5,'Données produit'!BP47='Liste déroulante'!$AX$5,BQ47='Liste déroulante'!$AY$5),"Catégorie E",IF(OR(BR47='Liste déroulante'!$AZ$5,BS47='Liste déroulante'!$BA$5),1,0))</f>
        <v>0</v>
      </c>
      <c r="BU47" s="43"/>
      <c r="BV47" s="43"/>
      <c r="BW47" s="75"/>
      <c r="BX47" s="44">
        <f>IF(OR(BU47='Liste déroulante'!$BB$5,'Données produit'!BU47='Liste déroulante'!$BB$6),"Catégorie E",IF(BV47='Liste déroulante'!$BD$5,4,IF(BW47='Liste déroulante'!$BE$5,1,0)))</f>
        <v>0</v>
      </c>
      <c r="BY47" s="43"/>
      <c r="BZ47" s="43"/>
      <c r="CA47" s="45">
        <f>IF(BY47='Liste déroulante'!$BF$5,"Catégorie E",IF(BZ47='Liste déroulante'!$BG$5,1,0))</f>
        <v>0</v>
      </c>
      <c r="CB47" s="43"/>
      <c r="CC47" s="45">
        <f>IF(CB47='Liste déroulante'!$BH$5,"Catégorie E",0)</f>
        <v>0</v>
      </c>
      <c r="CD47" s="45">
        <f t="shared" si="10"/>
        <v>0</v>
      </c>
      <c r="CE47" s="45">
        <f t="shared" si="11"/>
        <v>0</v>
      </c>
      <c r="CF47" s="45">
        <f t="shared" si="12"/>
        <v>0</v>
      </c>
      <c r="CG47" s="45">
        <f t="shared" si="13"/>
        <v>0</v>
      </c>
      <c r="CH47" s="45">
        <f t="shared" si="14"/>
        <v>0</v>
      </c>
      <c r="CI47" s="45">
        <f t="shared" si="15"/>
        <v>0</v>
      </c>
      <c r="CJ47" s="45">
        <f t="shared" si="16"/>
        <v>0</v>
      </c>
      <c r="CK47" s="44">
        <f t="shared" si="17"/>
        <v>0</v>
      </c>
      <c r="CL47" s="44">
        <f>LARGE('Données produit'!O47:BI47,1)</f>
        <v>0</v>
      </c>
      <c r="CM47" s="44">
        <f t="shared" si="18"/>
        <v>0</v>
      </c>
      <c r="CN47" s="44">
        <f>LARGE('Données produit'!BJ47:CK47,1)</f>
        <v>0</v>
      </c>
      <c r="CO47" s="44">
        <f t="shared" si="19"/>
        <v>0</v>
      </c>
    </row>
    <row r="48" spans="8:93" x14ac:dyDescent="0.35">
      <c r="I48" s="43"/>
      <c r="J48" s="43"/>
      <c r="K48" s="43"/>
      <c r="L48" s="43"/>
      <c r="M48" s="43"/>
      <c r="N48" s="43"/>
      <c r="O48" s="45">
        <f>IF(OR(I48='Liste déroulante'!$F$5,I48='Liste déroulante'!$F$6,I48='Liste déroulante'!$F$7,J48='Liste déroulante'!$G$5,J48='Liste déroulante'!$G$6,K48='Liste déroulante'!$H$5,K48='Liste déroulante'!$H$6,L48='Liste déroulante'!$I$5,L48='Liste déroulante'!$I$6,M48='Liste déroulante'!$J$5,N48='Liste déroulante'!$K$5),'Liste déroulante'!$A$7,IF(OR(I48='Liste déroulante'!$F$8,J48='Liste déroulante'!$G$7,'Données produit'!K48='Liste déroulante'!$H$7),'Liste déroulante'!$A$8,0))</f>
        <v>0</v>
      </c>
      <c r="P48" s="43"/>
      <c r="Q48" s="43"/>
      <c r="R48" s="43"/>
      <c r="S48" s="45">
        <f>IF(OR(P48='Liste déroulante'!$L$5,P48='Liste déroulante'!$L$6,P48='Liste déroulante'!$L$7,Q48='Liste déroulante'!$M$5,R48='Liste déroulante'!$N$5),'Liste déroulante'!$A$7,IF(P48='Liste déroulante'!$L$8,'Liste déroulante'!$A$8,0))</f>
        <v>0</v>
      </c>
      <c r="T48" s="43"/>
      <c r="U48" s="43"/>
      <c r="V48" s="43"/>
      <c r="W48" s="43"/>
      <c r="X48" s="45">
        <f>IF(OR(T48='Liste déroulante'!$O$5,T48='Liste déroulante'!$O$6,T48='Liste déroulante'!$O$7,T48='Liste déroulante'!$O$9,T48='Liste déroulante'!$O$10,T48='Liste déroulante'!$O$11,T48='Liste déroulante'!$O$12,U48='Liste déroulante'!$P$5,U48='Liste déroulante'!$P$6,V48='Liste déroulante'!$Q$5,W48='Liste déroulante'!$R$5),'Liste déroulante'!$A$7,IF(OR(T48='Liste déroulante'!$O$8,'Données produit'!T48='Liste déroulante'!$O$13),'Liste déroulante'!$A$8,0))</f>
        <v>0</v>
      </c>
      <c r="Y48" s="43"/>
      <c r="Z48" s="43"/>
      <c r="AA48" s="43"/>
      <c r="AB48" s="43"/>
      <c r="AC48" s="43"/>
      <c r="AD48" s="43"/>
      <c r="AE48" s="43"/>
      <c r="AF48" s="43"/>
      <c r="AG48" s="43"/>
      <c r="AH48" s="45">
        <f>IF(OR(Y48='Liste déroulante'!$S$5,Y48='Liste déroulante'!$S$7,Z48='Liste déroulante'!$T$5,AA48='Liste déroulante'!$U$5,'Données produit'!AD48='Liste déroulante'!$X$5,AG48='Liste déroulante'!$AA$5),"Catégorie E",IF(OR(Y48='Liste déroulante'!$S$6,Y48='Liste déroulante'!$S$8),"Catégorie D",IF(OR(AA48='Liste déroulante'!$U$6,AA48='Liste déroulante'!$U$7,'Données produit'!AB48='Liste déroulante'!$V$5,'Données produit'!AB48='Liste déroulante'!$V$6,'Données produit'!AC48='Liste déroulante'!$W$5,'Données produit'!AC48='Liste déroulante'!$W$6,'Données produit'!AC48='Liste déroulante'!$W$7,'Données produit'!AC48='Liste déroulante'!$W$8,AD48='Liste déroulante'!$X$6,AE48='Liste déroulante'!$Y$5,AF48='Liste déroulante'!$Z$5),1,0)))</f>
        <v>0</v>
      </c>
      <c r="AI48" s="43"/>
      <c r="AJ48" s="43"/>
      <c r="AK48" s="43"/>
      <c r="AL48" s="43"/>
      <c r="AM48" s="45">
        <f>IF((OR(AI48='Liste déroulante'!$AC$5,AI48='Liste déroulante'!$AC$6,AI48='Liste déroulante'!$AC$7,AJ48='Liste déroulante'!$AD$5,AK48='Liste déroulante'!$AE$5,AL48='Liste déroulante'!$AG$5)),'Liste déroulante'!$A$7,0)</f>
        <v>0</v>
      </c>
      <c r="AN48" s="43"/>
      <c r="AO48" s="43"/>
      <c r="AP48" s="43"/>
      <c r="AQ48" s="45">
        <f>IF(OR(AN48='Liste déroulante'!$AH$5,'Données produit'!AN48='Liste déroulante'!$AH$6,'Données produit'!AN48='Liste déroulante'!$AH$7,'Données produit'!AO48='Liste déroulante'!$AI$5,'Données produit'!AP48='Liste déroulante'!$AJ$5),'Liste déroulante'!$A$8,0)</f>
        <v>0</v>
      </c>
      <c r="AR48" s="43"/>
      <c r="AS48" s="45">
        <f>IF(AR48='Liste déroulante'!$AK$5,4,0)</f>
        <v>0</v>
      </c>
      <c r="AT48" s="63"/>
      <c r="AU48" s="71">
        <f>IF(AT48='Liste déroulante'!$AL$5,3,IF(AT48='Liste déroulante'!$AL$6,3,IF(AT48='Liste déroulante'!$AL$7,2,IF(AT48='Liste déroulante'!$AL$8,1,0))))</f>
        <v>0</v>
      </c>
      <c r="AV48" s="63"/>
      <c r="AW48" s="71">
        <f>IF(AV48='Liste déroulante'!$AM$5,3,IF(AV48='Liste déroulante'!$AM$6,3,IF(AV48='Liste déroulante'!$AM$7,2,IF(AV48='Liste déroulante'!$AM$8,1,0))))</f>
        <v>0</v>
      </c>
      <c r="AX48" s="63"/>
      <c r="AY48" s="72">
        <f>IF(AX48='Liste déroulante'!$AN$5,3,IF(AX48='Liste déroulante'!$AN$6,3,IF(AX48='Liste déroulante'!$AN$7,2,IF(AX48='Liste déroulante'!$AN$8,1,0))))</f>
        <v>0</v>
      </c>
      <c r="AZ48" s="73"/>
      <c r="BA48" s="72">
        <f>IF(OR(AZ48='Liste déroulante'!$AO$5,'Données produit'!AZ48='Liste déroulante'!$AO$6,'Données produit'!AZ48='Liste déroulante'!$AO$7),3,IF('Données produit'!AZ48='Liste déroulante'!$AO$8,2,0))</f>
        <v>0</v>
      </c>
      <c r="BB48" s="63"/>
      <c r="BC48" s="72">
        <f>IF(BB48='Liste déroulante'!$AP$5,3,IF('Données produit'!BB48='Liste déroulante'!$AP$6,2,0))</f>
        <v>0</v>
      </c>
      <c r="BD48" s="63"/>
      <c r="BE48" s="72">
        <f>IF(OR(BD48='Liste déroulante'!$AQ$5,BD48='Liste déroulante'!$AQ$9,BD48='Liste déroulante'!$AQ$10),4,IF(OR(BD48='Liste déroulante'!$AQ$6,BD48='Liste déroulante'!$AQ$11,BD48='Liste déroulante'!$AQ$12),3,IF(OR(BD48='Liste déroulante'!$AQ$7,BD48='Liste déroulante'!$AQ$8,BD48='Liste déroulante'!$AQ$11,BD48='Liste déroulante'!$AQ$12),2,0)))</f>
        <v>0</v>
      </c>
      <c r="BF48" s="63"/>
      <c r="BG48" s="72">
        <f>IF(BF48='Liste déroulante'!$AR$5,4,IF('Données produit'!BF48='Liste déroulante'!$AR$6,3,0))</f>
        <v>0</v>
      </c>
      <c r="BH48" s="63"/>
      <c r="BI48" s="72">
        <f>IF(BH48='Liste déroulante'!$AS$5,3,0)</f>
        <v>0</v>
      </c>
      <c r="BJ48" s="63"/>
      <c r="BK48" s="72">
        <f>IF(BJ48='Liste déroulante'!$AT$5,4,0)</f>
        <v>0</v>
      </c>
      <c r="BL48" s="63"/>
      <c r="BM48" s="72">
        <f>IF(BL48='Liste déroulante'!$AU$5,4,IF('Données produit'!BL48='Liste déroulante'!$AU$6,3,IF(OR('Données produit'!BL48='Liste déroulante'!$AU$7,'Données produit'!BL48='Liste déroulante'!$AU$8),2,0)))</f>
        <v>0</v>
      </c>
      <c r="BN48" s="43"/>
      <c r="BO48" s="43"/>
      <c r="BP48" s="43"/>
      <c r="BQ48" s="43"/>
      <c r="BR48" s="43"/>
      <c r="BS48" s="49"/>
      <c r="BT48" s="45">
        <f>IF(OR(BN48='Liste déroulante'!$AV$5,BN48='Liste déroulante'!$AV$6,BO48='Liste déroulante'!$AW$5,'Données produit'!BP48='Liste déroulante'!$AX$5,BQ48='Liste déroulante'!$AY$5),"Catégorie E",IF(OR(BR48='Liste déroulante'!$AZ$5,BS48='Liste déroulante'!$BA$5),1,0))</f>
        <v>0</v>
      </c>
      <c r="BU48" s="43"/>
      <c r="BV48" s="43"/>
      <c r="BW48" s="75"/>
      <c r="BX48" s="44">
        <f>IF(OR(BU48='Liste déroulante'!$BB$5,'Données produit'!BU48='Liste déroulante'!$BB$6),"Catégorie E",IF(BV48='Liste déroulante'!$BD$5,4,IF(BW48='Liste déroulante'!$BE$5,1,0)))</f>
        <v>0</v>
      </c>
      <c r="BY48" s="43"/>
      <c r="BZ48" s="43"/>
      <c r="CA48" s="45">
        <f>IF(BY48='Liste déroulante'!$BF$5,"Catégorie E",IF(BZ48='Liste déroulante'!$BG$5,1,0))</f>
        <v>0</v>
      </c>
      <c r="CB48" s="43"/>
      <c r="CC48" s="45">
        <f>IF(CB48='Liste déroulante'!$BH$5,"Catégorie E",0)</f>
        <v>0</v>
      </c>
      <c r="CD48" s="45">
        <f t="shared" si="10"/>
        <v>0</v>
      </c>
      <c r="CE48" s="45">
        <f t="shared" si="11"/>
        <v>0</v>
      </c>
      <c r="CF48" s="45">
        <f t="shared" si="12"/>
        <v>0</v>
      </c>
      <c r="CG48" s="45">
        <f t="shared" si="13"/>
        <v>0</v>
      </c>
      <c r="CH48" s="45">
        <f t="shared" si="14"/>
        <v>0</v>
      </c>
      <c r="CI48" s="45">
        <f t="shared" si="15"/>
        <v>0</v>
      </c>
      <c r="CJ48" s="45">
        <f t="shared" si="16"/>
        <v>0</v>
      </c>
      <c r="CK48" s="44">
        <f t="shared" si="17"/>
        <v>0</v>
      </c>
      <c r="CL48" s="44">
        <f>LARGE('Données produit'!O48:BI48,1)</f>
        <v>0</v>
      </c>
      <c r="CM48" s="44">
        <f t="shared" si="18"/>
        <v>0</v>
      </c>
      <c r="CN48" s="44">
        <f>LARGE('Données produit'!BJ48:CK48,1)</f>
        <v>0</v>
      </c>
      <c r="CO48" s="44">
        <f t="shared" si="19"/>
        <v>0</v>
      </c>
    </row>
    <row r="49" spans="9:93" x14ac:dyDescent="0.35">
      <c r="I49" s="43"/>
      <c r="J49" s="43"/>
      <c r="K49" s="43"/>
      <c r="L49" s="43"/>
      <c r="M49" s="43"/>
      <c r="N49" s="43"/>
      <c r="O49" s="45">
        <f>IF(OR(I49='Liste déroulante'!$F$5,I49='Liste déroulante'!$F$6,I49='Liste déroulante'!$F$7,J49='Liste déroulante'!$G$5,J49='Liste déroulante'!$G$6,K49='Liste déroulante'!$H$5,K49='Liste déroulante'!$H$6,L49='Liste déroulante'!$I$5,L49='Liste déroulante'!$I$6,M49='Liste déroulante'!$J$5,N49='Liste déroulante'!$K$5),'Liste déroulante'!$A$7,IF(OR(I49='Liste déroulante'!$F$8,J49='Liste déroulante'!$G$7,'Données produit'!K49='Liste déroulante'!$H$7),'Liste déroulante'!$A$8,0))</f>
        <v>0</v>
      </c>
      <c r="P49" s="43"/>
      <c r="Q49" s="43"/>
      <c r="R49" s="43"/>
      <c r="S49" s="45">
        <f>IF(OR(P49='Liste déroulante'!$L$5,P49='Liste déroulante'!$L$6,P49='Liste déroulante'!$L$7,Q49='Liste déroulante'!$M$5,R49='Liste déroulante'!$N$5),'Liste déroulante'!$A$7,IF(P49='Liste déroulante'!$L$8,'Liste déroulante'!$A$8,0))</f>
        <v>0</v>
      </c>
      <c r="T49" s="43"/>
      <c r="U49" s="43"/>
      <c r="V49" s="43"/>
      <c r="W49" s="43"/>
      <c r="X49" s="45">
        <f>IF(OR(T49='Liste déroulante'!$O$5,T49='Liste déroulante'!$O$6,T49='Liste déroulante'!$O$7,T49='Liste déroulante'!$O$9,T49='Liste déroulante'!$O$10,T49='Liste déroulante'!$O$11,T49='Liste déroulante'!$O$12,U49='Liste déroulante'!$P$5,U49='Liste déroulante'!$P$6,V49='Liste déroulante'!$Q$5,W49='Liste déroulante'!$R$5),'Liste déroulante'!$A$7,IF(OR(T49='Liste déroulante'!$O$8,'Données produit'!T49='Liste déroulante'!$O$13),'Liste déroulante'!$A$8,0))</f>
        <v>0</v>
      </c>
      <c r="Y49" s="43"/>
      <c r="Z49" s="43"/>
      <c r="AA49" s="43"/>
      <c r="AB49" s="43"/>
      <c r="AC49" s="43"/>
      <c r="AD49" s="43"/>
      <c r="AE49" s="43"/>
      <c r="AF49" s="43"/>
      <c r="AG49" s="43"/>
      <c r="AH49" s="45">
        <f>IF(OR(Y49='Liste déroulante'!$S$5,Y49='Liste déroulante'!$S$7,Z49='Liste déroulante'!$T$5,AA49='Liste déroulante'!$U$5,'Données produit'!AD49='Liste déroulante'!$X$5,AG49='Liste déroulante'!$AA$5),"Catégorie E",IF(OR(Y49='Liste déroulante'!$S$6,Y49='Liste déroulante'!$S$8),"Catégorie D",IF(OR(AA49='Liste déroulante'!$U$6,AA49='Liste déroulante'!$U$7,'Données produit'!AB49='Liste déroulante'!$V$5,'Données produit'!AB49='Liste déroulante'!$V$6,'Données produit'!AC49='Liste déroulante'!$W$5,'Données produit'!AC49='Liste déroulante'!$W$6,'Données produit'!AC49='Liste déroulante'!$W$7,'Données produit'!AC49='Liste déroulante'!$W$8,AD49='Liste déroulante'!$X$6,AE49='Liste déroulante'!$Y$5,AF49='Liste déroulante'!$Z$5),1,0)))</f>
        <v>0</v>
      </c>
      <c r="AI49" s="43"/>
      <c r="AJ49" s="43"/>
      <c r="AK49" s="43"/>
      <c r="AL49" s="43"/>
      <c r="AM49" s="45">
        <f>IF((OR(AI49='Liste déroulante'!$AC$5,AI49='Liste déroulante'!$AC$6,AI49='Liste déroulante'!$AC$7,AJ49='Liste déroulante'!$AD$5,AK49='Liste déroulante'!$AE$5,AL49='Liste déroulante'!$AG$5)),'Liste déroulante'!$A$7,0)</f>
        <v>0</v>
      </c>
      <c r="AN49" s="43"/>
      <c r="AO49" s="43"/>
      <c r="AP49" s="43"/>
      <c r="AQ49" s="45">
        <f>IF(OR(AN49='Liste déroulante'!$AH$5,'Données produit'!AN49='Liste déroulante'!$AH$6,'Données produit'!AN49='Liste déroulante'!$AH$7,'Données produit'!AO49='Liste déroulante'!$AI$5,'Données produit'!AP49='Liste déroulante'!$AJ$5),'Liste déroulante'!$A$8,0)</f>
        <v>0</v>
      </c>
      <c r="AR49" s="43"/>
      <c r="AS49" s="45">
        <f>IF(AR49='Liste déroulante'!$AK$5,4,0)</f>
        <v>0</v>
      </c>
      <c r="AT49" s="63"/>
      <c r="AU49" s="71">
        <f>IF(AT49='Liste déroulante'!$AL$5,3,IF(AT49='Liste déroulante'!$AL$6,3,IF(AT49='Liste déroulante'!$AL$7,2,IF(AT49='Liste déroulante'!$AL$8,1,0))))</f>
        <v>0</v>
      </c>
      <c r="AV49" s="63"/>
      <c r="AW49" s="71">
        <f>IF(AV49='Liste déroulante'!$AM$5,3,IF(AV49='Liste déroulante'!$AM$6,3,IF(AV49='Liste déroulante'!$AM$7,2,IF(AV49='Liste déroulante'!$AM$8,1,0))))</f>
        <v>0</v>
      </c>
      <c r="AX49" s="63"/>
      <c r="AY49" s="72">
        <f>IF(AX49='Liste déroulante'!$AN$5,3,IF(AX49='Liste déroulante'!$AN$6,3,IF(AX49='Liste déroulante'!$AN$7,2,IF(AX49='Liste déroulante'!$AN$8,1,0))))</f>
        <v>0</v>
      </c>
      <c r="AZ49" s="73"/>
      <c r="BA49" s="72">
        <f>IF(OR(AZ49='Liste déroulante'!$AO$5,'Données produit'!AZ49='Liste déroulante'!$AO$6,'Données produit'!AZ49='Liste déroulante'!$AO$7),3,IF('Données produit'!AZ49='Liste déroulante'!$AO$8,2,0))</f>
        <v>0</v>
      </c>
      <c r="BB49" s="63"/>
      <c r="BC49" s="72">
        <f>IF(BB49='Liste déroulante'!$AP$5,3,IF('Données produit'!BB49='Liste déroulante'!$AP$6,2,0))</f>
        <v>0</v>
      </c>
      <c r="BD49" s="63"/>
      <c r="BE49" s="72">
        <f>IF(OR(BD49='Liste déroulante'!$AQ$5,BD49='Liste déroulante'!$AQ$9,BD49='Liste déroulante'!$AQ$10),4,IF(OR(BD49='Liste déroulante'!$AQ$6,BD49='Liste déroulante'!$AQ$11,BD49='Liste déroulante'!$AQ$12),3,IF(OR(BD49='Liste déroulante'!$AQ$7,BD49='Liste déroulante'!$AQ$8,BD49='Liste déroulante'!$AQ$11,BD49='Liste déroulante'!$AQ$12),2,0)))</f>
        <v>0</v>
      </c>
      <c r="BF49" s="63"/>
      <c r="BG49" s="72">
        <f>IF(BF49='Liste déroulante'!$AR$5,4,IF('Données produit'!BF49='Liste déroulante'!$AR$6,3,0))</f>
        <v>0</v>
      </c>
      <c r="BH49" s="63"/>
      <c r="BI49" s="72">
        <f>IF(BH49='Liste déroulante'!$AS$5,3,0)</f>
        <v>0</v>
      </c>
      <c r="BJ49" s="63"/>
      <c r="BK49" s="72">
        <f>IF(BJ49='Liste déroulante'!$AT$5,4,0)</f>
        <v>0</v>
      </c>
      <c r="BL49" s="63"/>
      <c r="BM49" s="72">
        <f>IF(BL49='Liste déroulante'!$AU$5,4,IF('Données produit'!BL49='Liste déroulante'!$AU$6,3,IF(OR('Données produit'!BL49='Liste déroulante'!$AU$7,'Données produit'!BL49='Liste déroulante'!$AU$8),2,0)))</f>
        <v>0</v>
      </c>
      <c r="BN49" s="43"/>
      <c r="BO49" s="43"/>
      <c r="BP49" s="43"/>
      <c r="BQ49" s="43"/>
      <c r="BR49" s="43"/>
      <c r="BS49" s="49"/>
      <c r="BT49" s="45">
        <f>IF(OR(BN49='Liste déroulante'!$AV$5,BN49='Liste déroulante'!$AV$6,BO49='Liste déroulante'!$AW$5,'Données produit'!BP49='Liste déroulante'!$AX$5,BQ49='Liste déroulante'!$AY$5),"Catégorie E",IF(OR(BR49='Liste déroulante'!$AZ$5,BS49='Liste déroulante'!$BA$5),1,0))</f>
        <v>0</v>
      </c>
      <c r="BU49" s="43"/>
      <c r="BV49" s="43"/>
      <c r="BW49" s="75"/>
      <c r="BX49" s="44">
        <f>IF(OR(BU49='Liste déroulante'!$BB$5,'Données produit'!BU49='Liste déroulante'!$BB$6),"Catégorie E",IF(BV49='Liste déroulante'!$BD$5,4,IF(BW49='Liste déroulante'!$BE$5,1,0)))</f>
        <v>0</v>
      </c>
      <c r="BY49" s="43"/>
      <c r="BZ49" s="43"/>
      <c r="CA49" s="45">
        <f>IF(BY49='Liste déroulante'!$BF$5,"Catégorie E",IF(BZ49='Liste déroulante'!$BG$5,1,0))</f>
        <v>0</v>
      </c>
      <c r="CB49" s="43"/>
      <c r="CC49" s="45">
        <f>IF(CB49='Liste déroulante'!$BH$5,"Catégorie E",0)</f>
        <v>0</v>
      </c>
      <c r="CD49" s="45">
        <f t="shared" si="10"/>
        <v>0</v>
      </c>
      <c r="CE49" s="45">
        <f t="shared" si="11"/>
        <v>0</v>
      </c>
      <c r="CF49" s="45">
        <f t="shared" si="12"/>
        <v>0</v>
      </c>
      <c r="CG49" s="45">
        <f t="shared" si="13"/>
        <v>0</v>
      </c>
      <c r="CH49" s="45">
        <f t="shared" si="14"/>
        <v>0</v>
      </c>
      <c r="CI49" s="45">
        <f t="shared" si="15"/>
        <v>0</v>
      </c>
      <c r="CJ49" s="45">
        <f t="shared" si="16"/>
        <v>0</v>
      </c>
      <c r="CK49" s="44">
        <f t="shared" si="17"/>
        <v>0</v>
      </c>
      <c r="CL49" s="44">
        <f>LARGE('Données produit'!O49:BI49,1)</f>
        <v>0</v>
      </c>
      <c r="CM49" s="44">
        <f t="shared" si="18"/>
        <v>0</v>
      </c>
      <c r="CN49" s="44">
        <f>LARGE('Données produit'!BJ49:CK49,1)</f>
        <v>0</v>
      </c>
      <c r="CO49" s="44">
        <f t="shared" si="19"/>
        <v>0</v>
      </c>
    </row>
    <row r="50" spans="9:93" x14ac:dyDescent="0.35">
      <c r="I50" s="43"/>
      <c r="J50" s="43"/>
      <c r="K50" s="43"/>
      <c r="L50" s="43"/>
      <c r="M50" s="43"/>
      <c r="N50" s="43"/>
      <c r="O50" s="45">
        <f>IF(OR(I50='Liste déroulante'!$F$5,I50='Liste déroulante'!$F$6,I50='Liste déroulante'!$F$7,J50='Liste déroulante'!$G$5,J50='Liste déroulante'!$G$6,K50='Liste déroulante'!$H$5,K50='Liste déroulante'!$H$6,L50='Liste déroulante'!$I$5,L50='Liste déroulante'!$I$6,M50='Liste déroulante'!$J$5,N50='Liste déroulante'!$K$5),'Liste déroulante'!$A$7,IF(OR(I50='Liste déroulante'!$F$8,J50='Liste déroulante'!$G$7,'Données produit'!K50='Liste déroulante'!$H$7),'Liste déroulante'!$A$8,0))</f>
        <v>0</v>
      </c>
      <c r="P50" s="43"/>
      <c r="Q50" s="43"/>
      <c r="R50" s="43"/>
      <c r="S50" s="45">
        <f>IF(OR(P50='Liste déroulante'!$L$5,P50='Liste déroulante'!$L$6,P50='Liste déroulante'!$L$7,Q50='Liste déroulante'!$M$5,R50='Liste déroulante'!$N$5),'Liste déroulante'!$A$7,IF(P50='Liste déroulante'!$L$8,'Liste déroulante'!$A$8,0))</f>
        <v>0</v>
      </c>
      <c r="T50" s="43"/>
      <c r="U50" s="43"/>
      <c r="V50" s="43"/>
      <c r="W50" s="43"/>
      <c r="X50" s="45">
        <f>IF(OR(T50='Liste déroulante'!$O$5,T50='Liste déroulante'!$O$6,T50='Liste déroulante'!$O$7,T50='Liste déroulante'!$O$9,T50='Liste déroulante'!$O$10,T50='Liste déroulante'!$O$11,T50='Liste déroulante'!$O$12,U50='Liste déroulante'!$P$5,U50='Liste déroulante'!$P$6,V50='Liste déroulante'!$Q$5,W50='Liste déroulante'!$R$5),'Liste déroulante'!$A$7,IF(OR(T50='Liste déroulante'!$O$8,'Données produit'!T50='Liste déroulante'!$O$13),'Liste déroulante'!$A$8,0))</f>
        <v>0</v>
      </c>
      <c r="Y50" s="43"/>
      <c r="Z50" s="43"/>
      <c r="AA50" s="43"/>
      <c r="AB50" s="43"/>
      <c r="AC50" s="43"/>
      <c r="AD50" s="43"/>
      <c r="AE50" s="43"/>
      <c r="AF50" s="43"/>
      <c r="AG50" s="43"/>
      <c r="AH50" s="45">
        <f>IF(OR(Y50='Liste déroulante'!$S$5,Y50='Liste déroulante'!$S$7,Z50='Liste déroulante'!$T$5,AA50='Liste déroulante'!$U$5,'Données produit'!AD50='Liste déroulante'!$X$5,AG50='Liste déroulante'!$AA$5),"Catégorie E",IF(OR(Y50='Liste déroulante'!$S$6,Y50='Liste déroulante'!$S$8),"Catégorie D",IF(OR(AA50='Liste déroulante'!$U$6,AA50='Liste déroulante'!$U$7,'Données produit'!AB50='Liste déroulante'!$V$5,'Données produit'!AB50='Liste déroulante'!$V$6,'Données produit'!AC50='Liste déroulante'!$W$5,'Données produit'!AC50='Liste déroulante'!$W$6,'Données produit'!AC50='Liste déroulante'!$W$7,'Données produit'!AC50='Liste déroulante'!$W$8,AD50='Liste déroulante'!$X$6,AE50='Liste déroulante'!$Y$5,AF50='Liste déroulante'!$Z$5),1,0)))</f>
        <v>0</v>
      </c>
      <c r="AI50" s="43"/>
      <c r="AJ50" s="43"/>
      <c r="AK50" s="43"/>
      <c r="AL50" s="43"/>
      <c r="AM50" s="45">
        <f>IF((OR(AI50='Liste déroulante'!$AC$5,AI50='Liste déroulante'!$AC$6,AI50='Liste déroulante'!$AC$7,AJ50='Liste déroulante'!$AD$5,AK50='Liste déroulante'!$AE$5,AL50='Liste déroulante'!$AG$5)),'Liste déroulante'!$A$7,0)</f>
        <v>0</v>
      </c>
      <c r="AN50" s="43"/>
      <c r="AO50" s="43"/>
      <c r="AP50" s="43"/>
      <c r="AQ50" s="45">
        <f>IF(OR(AN50='Liste déroulante'!$AH$5,'Données produit'!AN50='Liste déroulante'!$AH$6,'Données produit'!AN50='Liste déroulante'!$AH$7,'Données produit'!AO50='Liste déroulante'!$AI$5,'Données produit'!AP50='Liste déroulante'!$AJ$5),'Liste déroulante'!$A$8,0)</f>
        <v>0</v>
      </c>
      <c r="AR50" s="43"/>
      <c r="AS50" s="45">
        <f>IF(AR50='Liste déroulante'!$AK$5,4,0)</f>
        <v>0</v>
      </c>
      <c r="AT50" s="63"/>
      <c r="AU50" s="71">
        <f>IF(AT50='Liste déroulante'!$AL$5,3,IF(AT50='Liste déroulante'!$AL$6,3,IF(AT50='Liste déroulante'!$AL$7,2,IF(AT50='Liste déroulante'!$AL$8,1,0))))</f>
        <v>0</v>
      </c>
      <c r="AV50" s="63"/>
      <c r="AW50" s="71">
        <f>IF(AV50='Liste déroulante'!$AM$5,3,IF(AV50='Liste déroulante'!$AM$6,3,IF(AV50='Liste déroulante'!$AM$7,2,IF(AV50='Liste déroulante'!$AM$8,1,0))))</f>
        <v>0</v>
      </c>
      <c r="AX50" s="63"/>
      <c r="AY50" s="72">
        <f>IF(AX50='Liste déroulante'!$AN$5,3,IF(AX50='Liste déroulante'!$AN$6,3,IF(AX50='Liste déroulante'!$AN$7,2,IF(AX50='Liste déroulante'!$AN$8,1,0))))</f>
        <v>0</v>
      </c>
      <c r="AZ50" s="73"/>
      <c r="BA50" s="72">
        <f>IF(OR(AZ50='Liste déroulante'!$AO$5,'Données produit'!AZ50='Liste déroulante'!$AO$6,'Données produit'!AZ50='Liste déroulante'!$AO$7),3,IF('Données produit'!AZ50='Liste déroulante'!$AO$8,2,0))</f>
        <v>0</v>
      </c>
      <c r="BB50" s="63"/>
      <c r="BC50" s="72">
        <f>IF(BB50='Liste déroulante'!$AP$5,3,IF('Données produit'!BB50='Liste déroulante'!$AP$6,2,0))</f>
        <v>0</v>
      </c>
      <c r="BD50" s="63"/>
      <c r="BE50" s="72">
        <f>IF(OR(BD50='Liste déroulante'!$AQ$5,BD50='Liste déroulante'!$AQ$9,BD50='Liste déroulante'!$AQ$10),4,IF(OR(BD50='Liste déroulante'!$AQ$6,BD50='Liste déroulante'!$AQ$11,BD50='Liste déroulante'!$AQ$12),3,IF(OR(BD50='Liste déroulante'!$AQ$7,BD50='Liste déroulante'!$AQ$8,BD50='Liste déroulante'!$AQ$11,BD50='Liste déroulante'!$AQ$12),2,0)))</f>
        <v>0</v>
      </c>
      <c r="BF50" s="63"/>
      <c r="BG50" s="72">
        <f>IF(BF50='Liste déroulante'!$AR$5,4,IF('Données produit'!BF50='Liste déroulante'!$AR$6,3,0))</f>
        <v>0</v>
      </c>
      <c r="BH50" s="63"/>
      <c r="BI50" s="72">
        <f>IF(BH50='Liste déroulante'!$AS$5,3,0)</f>
        <v>0</v>
      </c>
      <c r="BJ50" s="63"/>
      <c r="BK50" s="72">
        <f>IF(BJ50='Liste déroulante'!$AT$5,4,0)</f>
        <v>0</v>
      </c>
      <c r="BL50" s="63"/>
      <c r="BM50" s="72">
        <f>IF(BL50='Liste déroulante'!$AU$5,4,IF('Données produit'!BL50='Liste déroulante'!$AU$6,3,IF(OR('Données produit'!BL50='Liste déroulante'!$AU$7,'Données produit'!BL50='Liste déroulante'!$AU$8),2,0)))</f>
        <v>0</v>
      </c>
      <c r="BN50" s="43"/>
      <c r="BO50" s="43"/>
      <c r="BP50" s="43"/>
      <c r="BQ50" s="43"/>
      <c r="BR50" s="43"/>
      <c r="BS50" s="49"/>
      <c r="BT50" s="45">
        <f>IF(OR(BN50='Liste déroulante'!$AV$5,BN50='Liste déroulante'!$AV$6,BO50='Liste déroulante'!$AW$5,'Données produit'!BP50='Liste déroulante'!$AX$5,BQ50='Liste déroulante'!$AY$5),"Catégorie E",IF(OR(BR50='Liste déroulante'!$AZ$5,BS50='Liste déroulante'!$BA$5),1,0))</f>
        <v>0</v>
      </c>
      <c r="BU50" s="43"/>
      <c r="BV50" s="43"/>
      <c r="BW50" s="75"/>
      <c r="BX50" s="44">
        <f>IF(OR(BU50='Liste déroulante'!$BB$5,'Données produit'!BU50='Liste déroulante'!$BB$6),"Catégorie E",IF(BV50='Liste déroulante'!$BD$5,4,IF(BW50='Liste déroulante'!$BE$5,1,0)))</f>
        <v>0</v>
      </c>
      <c r="BY50" s="43"/>
      <c r="BZ50" s="43"/>
      <c r="CA50" s="45">
        <f>IF(BY50='Liste déroulante'!$BF$5,"Catégorie E",IF(BZ50='Liste déroulante'!$BG$5,1,0))</f>
        <v>0</v>
      </c>
      <c r="CB50" s="43"/>
      <c r="CC50" s="45">
        <f>IF(CB50='Liste déroulante'!$BH$5,"Catégorie E",0)</f>
        <v>0</v>
      </c>
      <c r="CD50" s="45">
        <f t="shared" si="10"/>
        <v>0</v>
      </c>
      <c r="CE50" s="45">
        <f t="shared" si="11"/>
        <v>0</v>
      </c>
      <c r="CF50" s="45">
        <f t="shared" si="12"/>
        <v>0</v>
      </c>
      <c r="CG50" s="45">
        <f t="shared" si="13"/>
        <v>0</v>
      </c>
      <c r="CH50" s="45">
        <f t="shared" si="14"/>
        <v>0</v>
      </c>
      <c r="CI50" s="45">
        <f t="shared" si="15"/>
        <v>0</v>
      </c>
      <c r="CJ50" s="45">
        <f t="shared" si="16"/>
        <v>0</v>
      </c>
      <c r="CK50" s="44">
        <f t="shared" si="17"/>
        <v>0</v>
      </c>
      <c r="CL50" s="44">
        <f>LARGE('Données produit'!O50:BI50,1)</f>
        <v>0</v>
      </c>
      <c r="CM50" s="44">
        <f t="shared" si="18"/>
        <v>0</v>
      </c>
      <c r="CN50" s="44">
        <f>LARGE('Données produit'!BJ50:CK50,1)</f>
        <v>0</v>
      </c>
      <c r="CO50" s="44">
        <f t="shared" si="19"/>
        <v>0</v>
      </c>
    </row>
    <row r="51" spans="9:93" x14ac:dyDescent="0.35">
      <c r="I51" s="43"/>
      <c r="J51" s="43"/>
      <c r="K51" s="43"/>
      <c r="L51" s="43"/>
      <c r="M51" s="43"/>
      <c r="N51" s="43"/>
      <c r="O51" s="45">
        <f>IF(OR(I51='Liste déroulante'!$F$5,I51='Liste déroulante'!$F$6,I51='Liste déroulante'!$F$7,J51='Liste déroulante'!$G$5,J51='Liste déroulante'!$G$6,K51='Liste déroulante'!$H$5,K51='Liste déroulante'!$H$6,L51='Liste déroulante'!$I$5,L51='Liste déroulante'!$I$6,M51='Liste déroulante'!$J$5,N51='Liste déroulante'!$K$5),'Liste déroulante'!$A$7,IF(OR(I51='Liste déroulante'!$F$8,J51='Liste déroulante'!$G$7,'Données produit'!K51='Liste déroulante'!$H$7),'Liste déroulante'!$A$8,0))</f>
        <v>0</v>
      </c>
      <c r="P51" s="43"/>
      <c r="Q51" s="43"/>
      <c r="R51" s="43"/>
      <c r="S51" s="45">
        <f>IF(OR(P51='Liste déroulante'!$L$5,P51='Liste déroulante'!$L$6,P51='Liste déroulante'!$L$7,Q51='Liste déroulante'!$M$5,R51='Liste déroulante'!$N$5),'Liste déroulante'!$A$7,IF(P51='Liste déroulante'!$L$8,'Liste déroulante'!$A$8,0))</f>
        <v>0</v>
      </c>
      <c r="T51" s="43"/>
      <c r="U51" s="43"/>
      <c r="V51" s="43"/>
      <c r="W51" s="43"/>
      <c r="X51" s="45">
        <f>IF(OR(T51='Liste déroulante'!$O$5,T51='Liste déroulante'!$O$6,T51='Liste déroulante'!$O$7,T51='Liste déroulante'!$O$9,T51='Liste déroulante'!$O$10,T51='Liste déroulante'!$O$11,T51='Liste déroulante'!$O$12,U51='Liste déroulante'!$P$5,U51='Liste déroulante'!$P$6,V51='Liste déroulante'!$Q$5,W51='Liste déroulante'!$R$5),'Liste déroulante'!$A$7,IF(OR(T51='Liste déroulante'!$O$8,'Données produit'!T51='Liste déroulante'!$O$13),'Liste déroulante'!$A$8,0))</f>
        <v>0</v>
      </c>
      <c r="Y51" s="43"/>
      <c r="Z51" s="43"/>
      <c r="AA51" s="43"/>
      <c r="AB51" s="43"/>
      <c r="AC51" s="43"/>
      <c r="AD51" s="43"/>
      <c r="AE51" s="43"/>
      <c r="AF51" s="43"/>
      <c r="AG51" s="43"/>
      <c r="AH51" s="45">
        <f>IF(OR(Y51='Liste déroulante'!$S$5,Y51='Liste déroulante'!$S$7,Z51='Liste déroulante'!$T$5,AA51='Liste déroulante'!$U$5,'Données produit'!AD51='Liste déroulante'!$X$5,AG51='Liste déroulante'!$AA$5),"Catégorie E",IF(OR(Y51='Liste déroulante'!$S$6,Y51='Liste déroulante'!$S$8),"Catégorie D",IF(OR(AA51='Liste déroulante'!$U$6,AA51='Liste déroulante'!$U$7,'Données produit'!AB51='Liste déroulante'!$V$5,'Données produit'!AB51='Liste déroulante'!$V$6,'Données produit'!AC51='Liste déroulante'!$W$5,'Données produit'!AC51='Liste déroulante'!$W$6,'Données produit'!AC51='Liste déroulante'!$W$7,'Données produit'!AC51='Liste déroulante'!$W$8,AD51='Liste déroulante'!$X$6,AE51='Liste déroulante'!$Y$5,AF51='Liste déroulante'!$Z$5),1,0)))</f>
        <v>0</v>
      </c>
      <c r="AI51" s="43"/>
      <c r="AJ51" s="43"/>
      <c r="AK51" s="43"/>
      <c r="AL51" s="43"/>
      <c r="AM51" s="45">
        <f>IF((OR(AI51='Liste déroulante'!$AC$5,AI51='Liste déroulante'!$AC$6,AI51='Liste déroulante'!$AC$7,AJ51='Liste déroulante'!$AD$5,AK51='Liste déroulante'!$AE$5,AL51='Liste déroulante'!$AG$5)),'Liste déroulante'!$A$7,0)</f>
        <v>0</v>
      </c>
      <c r="AN51" s="43"/>
      <c r="AO51" s="43"/>
      <c r="AP51" s="43"/>
      <c r="AQ51" s="45">
        <f>IF(OR(AN51='Liste déroulante'!$AH$5,'Données produit'!AN51='Liste déroulante'!$AH$6,'Données produit'!AN51='Liste déroulante'!$AH$7,'Données produit'!AO51='Liste déroulante'!$AI$5,'Données produit'!AP51='Liste déroulante'!$AJ$5),'Liste déroulante'!$A$8,0)</f>
        <v>0</v>
      </c>
      <c r="AR51" s="43"/>
      <c r="AS51" s="45">
        <f>IF(AR51='Liste déroulante'!$AK$5,4,0)</f>
        <v>0</v>
      </c>
      <c r="AT51" s="63"/>
      <c r="AU51" s="71">
        <f>IF(AT51='Liste déroulante'!$AL$5,3,IF(AT51='Liste déroulante'!$AL$6,3,IF(AT51='Liste déroulante'!$AL$7,2,IF(AT51='Liste déroulante'!$AL$8,1,0))))</f>
        <v>0</v>
      </c>
      <c r="AV51" s="63"/>
      <c r="AW51" s="71">
        <f>IF(AV51='Liste déroulante'!$AM$5,3,IF(AV51='Liste déroulante'!$AM$6,3,IF(AV51='Liste déroulante'!$AM$7,2,IF(AV51='Liste déroulante'!$AM$8,1,0))))</f>
        <v>0</v>
      </c>
      <c r="AX51" s="63"/>
      <c r="AY51" s="72">
        <f>IF(AX51='Liste déroulante'!$AN$5,3,IF(AX51='Liste déroulante'!$AN$6,3,IF(AX51='Liste déroulante'!$AN$7,2,IF(AX51='Liste déroulante'!$AN$8,1,0))))</f>
        <v>0</v>
      </c>
      <c r="AZ51" s="73"/>
      <c r="BA51" s="72">
        <f>IF(OR(AZ51='Liste déroulante'!$AO$5,'Données produit'!AZ51='Liste déroulante'!$AO$6,'Données produit'!AZ51='Liste déroulante'!$AO$7),3,IF('Données produit'!AZ51='Liste déroulante'!$AO$8,2,0))</f>
        <v>0</v>
      </c>
      <c r="BB51" s="63"/>
      <c r="BC51" s="72">
        <f>IF(BB51='Liste déroulante'!$AP$5,3,IF('Données produit'!BB51='Liste déroulante'!$AP$6,2,0))</f>
        <v>0</v>
      </c>
      <c r="BD51" s="63"/>
      <c r="BE51" s="72">
        <f>IF(OR(BD51='Liste déroulante'!$AQ$5,BD51='Liste déroulante'!$AQ$9,BD51='Liste déroulante'!$AQ$10),4,IF(OR(BD51='Liste déroulante'!$AQ$6,BD51='Liste déroulante'!$AQ$11,BD51='Liste déroulante'!$AQ$12),3,IF(OR(BD51='Liste déroulante'!$AQ$7,BD51='Liste déroulante'!$AQ$8,BD51='Liste déroulante'!$AQ$11,BD51='Liste déroulante'!$AQ$12),2,0)))</f>
        <v>0</v>
      </c>
      <c r="BF51" s="63"/>
      <c r="BG51" s="72">
        <f>IF(BF51='Liste déroulante'!$AR$5,4,IF('Données produit'!BF51='Liste déroulante'!$AR$6,3,0))</f>
        <v>0</v>
      </c>
      <c r="BH51" s="63"/>
      <c r="BI51" s="72">
        <f>IF(BH51='Liste déroulante'!$AS$5,3,0)</f>
        <v>0</v>
      </c>
      <c r="BJ51" s="63"/>
      <c r="BK51" s="72">
        <f>IF(BJ51='Liste déroulante'!$AT$5,4,0)</f>
        <v>0</v>
      </c>
      <c r="BL51" s="63"/>
      <c r="BM51" s="72">
        <f>IF(BL51='Liste déroulante'!$AU$5,4,IF('Données produit'!BL51='Liste déroulante'!$AU$6,3,IF(OR('Données produit'!BL51='Liste déroulante'!$AU$7,'Données produit'!BL51='Liste déroulante'!$AU$8),2,0)))</f>
        <v>0</v>
      </c>
      <c r="BN51" s="43"/>
      <c r="BO51" s="43"/>
      <c r="BP51" s="43"/>
      <c r="BQ51" s="43"/>
      <c r="BR51" s="43"/>
      <c r="BS51" s="49"/>
      <c r="BT51" s="45">
        <f>IF(OR(BN51='Liste déroulante'!$AV$5,BN51='Liste déroulante'!$AV$6,BO51='Liste déroulante'!$AW$5,'Données produit'!BP51='Liste déroulante'!$AX$5,BQ51='Liste déroulante'!$AY$5),"Catégorie E",IF(OR(BR51='Liste déroulante'!$AZ$5,BS51='Liste déroulante'!$BA$5),1,0))</f>
        <v>0</v>
      </c>
      <c r="BU51" s="43"/>
      <c r="BV51" s="43"/>
      <c r="BW51" s="75"/>
      <c r="BX51" s="44">
        <f>IF(OR(BU51='Liste déroulante'!$BB$5,'Données produit'!BU51='Liste déroulante'!$BB$6),"Catégorie E",IF(BV51='Liste déroulante'!$BD$5,4,IF(BW51='Liste déroulante'!$BE$5,1,0)))</f>
        <v>0</v>
      </c>
      <c r="BY51" s="43"/>
      <c r="BZ51" s="43"/>
      <c r="CA51" s="45">
        <f>IF(BY51='Liste déroulante'!$BF$5,"Catégorie E",IF(BZ51='Liste déroulante'!$BG$5,1,0))</f>
        <v>0</v>
      </c>
      <c r="CB51" s="43"/>
      <c r="CC51" s="45">
        <f>IF(CB51='Liste déroulante'!$BH$5,"Catégorie E",0)</f>
        <v>0</v>
      </c>
      <c r="CD51" s="45">
        <f t="shared" si="10"/>
        <v>0</v>
      </c>
      <c r="CE51" s="45">
        <f t="shared" si="11"/>
        <v>0</v>
      </c>
      <c r="CF51" s="45">
        <f t="shared" si="12"/>
        <v>0</v>
      </c>
      <c r="CG51" s="45">
        <f t="shared" si="13"/>
        <v>0</v>
      </c>
      <c r="CH51" s="45">
        <f t="shared" si="14"/>
        <v>0</v>
      </c>
      <c r="CI51" s="45">
        <f t="shared" si="15"/>
        <v>0</v>
      </c>
      <c r="CJ51" s="45">
        <f t="shared" si="16"/>
        <v>0</v>
      </c>
      <c r="CK51" s="44">
        <f t="shared" si="17"/>
        <v>0</v>
      </c>
      <c r="CL51" s="44">
        <f>LARGE('Données produit'!O51:BI51,1)</f>
        <v>0</v>
      </c>
      <c r="CM51" s="44">
        <f t="shared" si="18"/>
        <v>0</v>
      </c>
      <c r="CN51" s="44">
        <f>LARGE('Données produit'!BJ51:CK51,1)</f>
        <v>0</v>
      </c>
      <c r="CO51" s="44">
        <f t="shared" si="19"/>
        <v>0</v>
      </c>
    </row>
    <row r="52" spans="9:93" x14ac:dyDescent="0.35">
      <c r="I52" s="43"/>
      <c r="J52" s="43"/>
      <c r="K52" s="43"/>
      <c r="L52" s="43"/>
      <c r="M52" s="43"/>
      <c r="N52" s="43"/>
      <c r="O52" s="45">
        <f>IF(OR(I52='Liste déroulante'!$F$5,I52='Liste déroulante'!$F$6,I52='Liste déroulante'!$F$7,J52='Liste déroulante'!$G$5,J52='Liste déroulante'!$G$6,K52='Liste déroulante'!$H$5,K52='Liste déroulante'!$H$6,L52='Liste déroulante'!$I$5,L52='Liste déroulante'!$I$6,M52='Liste déroulante'!$J$5,N52='Liste déroulante'!$K$5),'Liste déroulante'!$A$7,IF(OR(I52='Liste déroulante'!$F$8,J52='Liste déroulante'!$G$7,'Données produit'!K52='Liste déroulante'!$H$7),'Liste déroulante'!$A$8,0))</f>
        <v>0</v>
      </c>
      <c r="P52" s="43"/>
      <c r="Q52" s="43"/>
      <c r="R52" s="43"/>
      <c r="S52" s="45">
        <f>IF(OR(P52='Liste déroulante'!$L$5,P52='Liste déroulante'!$L$6,P52='Liste déroulante'!$L$7,Q52='Liste déroulante'!$M$5,R52='Liste déroulante'!$N$5),'Liste déroulante'!$A$7,IF(P52='Liste déroulante'!$L$8,'Liste déroulante'!$A$8,0))</f>
        <v>0</v>
      </c>
      <c r="T52" s="43"/>
      <c r="U52" s="43"/>
      <c r="V52" s="43"/>
      <c r="W52" s="43"/>
      <c r="X52" s="45">
        <f>IF(OR(T52='Liste déroulante'!$O$5,T52='Liste déroulante'!$O$6,T52='Liste déroulante'!$O$7,T52='Liste déroulante'!$O$9,T52='Liste déroulante'!$O$10,T52='Liste déroulante'!$O$11,T52='Liste déroulante'!$O$12,U52='Liste déroulante'!$P$5,U52='Liste déroulante'!$P$6,V52='Liste déroulante'!$Q$5,W52='Liste déroulante'!$R$5),'Liste déroulante'!$A$7,IF(OR(T52='Liste déroulante'!$O$8,'Données produit'!T52='Liste déroulante'!$O$13),'Liste déroulante'!$A$8,0))</f>
        <v>0</v>
      </c>
      <c r="Y52" s="43"/>
      <c r="Z52" s="43"/>
      <c r="AA52" s="43"/>
      <c r="AB52" s="43"/>
      <c r="AC52" s="43"/>
      <c r="AD52" s="43"/>
      <c r="AE52" s="43"/>
      <c r="AF52" s="43"/>
      <c r="AG52" s="43"/>
      <c r="AH52" s="45">
        <f>IF(OR(Y52='Liste déroulante'!$S$5,Y52='Liste déroulante'!$S$7,Z52='Liste déroulante'!$T$5,AA52='Liste déroulante'!$U$5,'Données produit'!AD52='Liste déroulante'!$X$5,AG52='Liste déroulante'!$AA$5),"Catégorie E",IF(OR(Y52='Liste déroulante'!$S$6,Y52='Liste déroulante'!$S$8),"Catégorie D",IF(OR(AA52='Liste déroulante'!$U$6,AA52='Liste déroulante'!$U$7,'Données produit'!AB52='Liste déroulante'!$V$5,'Données produit'!AB52='Liste déroulante'!$V$6,'Données produit'!AC52='Liste déroulante'!$W$5,'Données produit'!AC52='Liste déroulante'!$W$6,'Données produit'!AC52='Liste déroulante'!$W$7,'Données produit'!AC52='Liste déroulante'!$W$8,AD52='Liste déroulante'!$X$6,AE52='Liste déroulante'!$Y$5,AF52='Liste déroulante'!$Z$5),1,0)))</f>
        <v>0</v>
      </c>
      <c r="AI52" s="43"/>
      <c r="AJ52" s="43"/>
      <c r="AK52" s="43"/>
      <c r="AL52" s="43"/>
      <c r="AM52" s="45">
        <f>IF((OR(AI52='Liste déroulante'!$AC$5,AI52='Liste déroulante'!$AC$6,AI52='Liste déroulante'!$AC$7,AJ52='Liste déroulante'!$AD$5,AK52='Liste déroulante'!$AE$5,AL52='Liste déroulante'!$AG$5)),'Liste déroulante'!$A$7,0)</f>
        <v>0</v>
      </c>
      <c r="AN52" s="43"/>
      <c r="AO52" s="43"/>
      <c r="AP52" s="43"/>
      <c r="AQ52" s="45">
        <f>IF(OR(AN52='Liste déroulante'!$AH$5,'Données produit'!AN52='Liste déroulante'!$AH$6,'Données produit'!AN52='Liste déroulante'!$AH$7,'Données produit'!AO52='Liste déroulante'!$AI$5,'Données produit'!AP52='Liste déroulante'!$AJ$5),'Liste déroulante'!$A$8,0)</f>
        <v>0</v>
      </c>
      <c r="AR52" s="43"/>
      <c r="AS52" s="45">
        <f>IF(AR52='Liste déroulante'!$AK$5,4,0)</f>
        <v>0</v>
      </c>
      <c r="AT52" s="63"/>
      <c r="AU52" s="71">
        <f>IF(AT52='Liste déroulante'!$AL$5,3,IF(AT52='Liste déroulante'!$AL$6,3,IF(AT52='Liste déroulante'!$AL$7,2,IF(AT52='Liste déroulante'!$AL$8,1,0))))</f>
        <v>0</v>
      </c>
      <c r="AV52" s="63"/>
      <c r="AW52" s="71">
        <f>IF(AV52='Liste déroulante'!$AM$5,3,IF(AV52='Liste déroulante'!$AM$6,3,IF(AV52='Liste déroulante'!$AM$7,2,IF(AV52='Liste déroulante'!$AM$8,1,0))))</f>
        <v>0</v>
      </c>
      <c r="AX52" s="63"/>
      <c r="AY52" s="72">
        <f>IF(AX52='Liste déroulante'!$AN$5,3,IF(AX52='Liste déroulante'!$AN$6,3,IF(AX52='Liste déroulante'!$AN$7,2,IF(AX52='Liste déroulante'!$AN$8,1,0))))</f>
        <v>0</v>
      </c>
      <c r="AZ52" s="73"/>
      <c r="BA52" s="72">
        <f>IF(OR(AZ52='Liste déroulante'!$AO$5,'Données produit'!AZ52='Liste déroulante'!$AO$6,'Données produit'!AZ52='Liste déroulante'!$AO$7),3,IF('Données produit'!AZ52='Liste déroulante'!$AO$8,2,0))</f>
        <v>0</v>
      </c>
      <c r="BB52" s="63"/>
      <c r="BC52" s="72">
        <f>IF(BB52='Liste déroulante'!$AP$5,3,IF('Données produit'!BB52='Liste déroulante'!$AP$6,2,0))</f>
        <v>0</v>
      </c>
      <c r="BD52" s="63"/>
      <c r="BE52" s="72">
        <f>IF(OR(BD52='Liste déroulante'!$AQ$5,BD52='Liste déroulante'!$AQ$9,BD52='Liste déroulante'!$AQ$10),4,IF(OR(BD52='Liste déroulante'!$AQ$6,BD52='Liste déroulante'!$AQ$11,BD52='Liste déroulante'!$AQ$12),3,IF(OR(BD52='Liste déroulante'!$AQ$7,BD52='Liste déroulante'!$AQ$8,BD52='Liste déroulante'!$AQ$11,BD52='Liste déroulante'!$AQ$12),2,0)))</f>
        <v>0</v>
      </c>
      <c r="BF52" s="63"/>
      <c r="BG52" s="72">
        <f>IF(BF52='Liste déroulante'!$AR$5,4,IF('Données produit'!BF52='Liste déroulante'!$AR$6,3,0))</f>
        <v>0</v>
      </c>
      <c r="BH52" s="63"/>
      <c r="BI52" s="72">
        <f>IF(BH52='Liste déroulante'!$AS$5,3,0)</f>
        <v>0</v>
      </c>
      <c r="BJ52" s="63"/>
      <c r="BK52" s="72">
        <f>IF(BJ52='Liste déroulante'!$AT$5,4,0)</f>
        <v>0</v>
      </c>
      <c r="BL52" s="63"/>
      <c r="BM52" s="72">
        <f>IF(BL52='Liste déroulante'!$AU$5,4,IF('Données produit'!BL52='Liste déroulante'!$AU$6,3,IF(OR('Données produit'!BL52='Liste déroulante'!$AU$7,'Données produit'!BL52='Liste déroulante'!$AU$8),2,0)))</f>
        <v>0</v>
      </c>
      <c r="BN52" s="43"/>
      <c r="BO52" s="43"/>
      <c r="BP52" s="43"/>
      <c r="BQ52" s="43"/>
      <c r="BR52" s="43"/>
      <c r="BS52" s="49"/>
      <c r="BT52" s="45">
        <f>IF(OR(BN52='Liste déroulante'!$AV$5,BN52='Liste déroulante'!$AV$6,BO52='Liste déroulante'!$AW$5,'Données produit'!BP52='Liste déroulante'!$AX$5,BQ52='Liste déroulante'!$AY$5),"Catégorie E",IF(OR(BR52='Liste déroulante'!$AZ$5,BS52='Liste déroulante'!$BA$5),1,0))</f>
        <v>0</v>
      </c>
      <c r="BU52" s="43"/>
      <c r="BV52" s="43"/>
      <c r="BW52" s="75"/>
      <c r="BX52" s="44">
        <f>IF(OR(BU52='Liste déroulante'!$BB$5,'Données produit'!BU52='Liste déroulante'!$BB$6),"Catégorie E",IF(BV52='Liste déroulante'!$BD$5,4,IF(BW52='Liste déroulante'!$BE$5,1,0)))</f>
        <v>0</v>
      </c>
      <c r="BY52" s="43"/>
      <c r="BZ52" s="43"/>
      <c r="CA52" s="45">
        <f>IF(BY52='Liste déroulante'!$BF$5,"Catégorie E",IF(BZ52='Liste déroulante'!$BG$5,1,0))</f>
        <v>0</v>
      </c>
      <c r="CB52" s="43"/>
      <c r="CC52" s="45">
        <f>IF(CB52='Liste déroulante'!$BH$5,"Catégorie E",0)</f>
        <v>0</v>
      </c>
      <c r="CD52" s="45">
        <f t="shared" si="10"/>
        <v>0</v>
      </c>
      <c r="CE52" s="45">
        <f t="shared" si="11"/>
        <v>0</v>
      </c>
      <c r="CF52" s="45">
        <f t="shared" si="12"/>
        <v>0</v>
      </c>
      <c r="CG52" s="45">
        <f t="shared" si="13"/>
        <v>0</v>
      </c>
      <c r="CH52" s="45">
        <f t="shared" si="14"/>
        <v>0</v>
      </c>
      <c r="CI52" s="45">
        <f t="shared" si="15"/>
        <v>0</v>
      </c>
      <c r="CJ52" s="45">
        <f t="shared" si="16"/>
        <v>0</v>
      </c>
      <c r="CK52" s="44">
        <f t="shared" si="17"/>
        <v>0</v>
      </c>
      <c r="CL52" s="44">
        <f>LARGE('Données produit'!O52:BI52,1)</f>
        <v>0</v>
      </c>
      <c r="CM52" s="44">
        <f t="shared" si="18"/>
        <v>0</v>
      </c>
      <c r="CN52" s="44">
        <f>LARGE('Données produit'!BJ52:CK52,1)</f>
        <v>0</v>
      </c>
      <c r="CO52" s="44">
        <f t="shared" si="19"/>
        <v>0</v>
      </c>
    </row>
    <row r="53" spans="9:93" x14ac:dyDescent="0.35">
      <c r="I53" s="43"/>
      <c r="J53" s="43"/>
      <c r="K53" s="43"/>
      <c r="L53" s="43"/>
      <c r="M53" s="43"/>
      <c r="N53" s="43"/>
      <c r="O53" s="45">
        <f>IF(OR(I53='Liste déroulante'!$F$5,I53='Liste déroulante'!$F$6,I53='Liste déroulante'!$F$7,J53='Liste déroulante'!$G$5,J53='Liste déroulante'!$G$6,K53='Liste déroulante'!$H$5,K53='Liste déroulante'!$H$6,L53='Liste déroulante'!$I$5,L53='Liste déroulante'!$I$6,M53='Liste déroulante'!$J$5,N53='Liste déroulante'!$K$5),'Liste déroulante'!$A$7,IF(OR(I53='Liste déroulante'!$F$8,J53='Liste déroulante'!$G$7,'Données produit'!K53='Liste déroulante'!$H$7),'Liste déroulante'!$A$8,0))</f>
        <v>0</v>
      </c>
      <c r="P53" s="43"/>
      <c r="Q53" s="43"/>
      <c r="R53" s="43"/>
      <c r="S53" s="45">
        <f>IF(OR(P53='Liste déroulante'!$L$5,P53='Liste déroulante'!$L$6,P53='Liste déroulante'!$L$7,Q53='Liste déroulante'!$M$5,R53='Liste déroulante'!$N$5),'Liste déroulante'!$A$7,IF(P53='Liste déroulante'!$L$8,'Liste déroulante'!$A$8,0))</f>
        <v>0</v>
      </c>
      <c r="T53" s="43"/>
      <c r="U53" s="43"/>
      <c r="V53" s="43"/>
      <c r="W53" s="43"/>
      <c r="X53" s="45">
        <f>IF(OR(T53='Liste déroulante'!$O$5,T53='Liste déroulante'!$O$6,T53='Liste déroulante'!$O$7,T53='Liste déroulante'!$O$9,T53='Liste déroulante'!$O$10,T53='Liste déroulante'!$O$11,T53='Liste déroulante'!$O$12,U53='Liste déroulante'!$P$5,U53='Liste déroulante'!$P$6,V53='Liste déroulante'!$Q$5,W53='Liste déroulante'!$R$5),'Liste déroulante'!$A$7,IF(OR(T53='Liste déroulante'!$O$8,'Données produit'!T53='Liste déroulante'!$O$13),'Liste déroulante'!$A$8,0))</f>
        <v>0</v>
      </c>
      <c r="Y53" s="43"/>
      <c r="Z53" s="43"/>
      <c r="AA53" s="43"/>
      <c r="AB53" s="43"/>
      <c r="AC53" s="43"/>
      <c r="AD53" s="43"/>
      <c r="AE53" s="43"/>
      <c r="AF53" s="43"/>
      <c r="AG53" s="43"/>
      <c r="AH53" s="45">
        <f>IF(OR(Y53='Liste déroulante'!$S$5,Y53='Liste déroulante'!$S$7,Z53='Liste déroulante'!$T$5,AA53='Liste déroulante'!$U$5,'Données produit'!AD53='Liste déroulante'!$X$5,AG53='Liste déroulante'!$AA$5),"Catégorie E",IF(OR(Y53='Liste déroulante'!$S$6,Y53='Liste déroulante'!$S$8),"Catégorie D",IF(OR(AA53='Liste déroulante'!$U$6,AA53='Liste déroulante'!$U$7,'Données produit'!AB53='Liste déroulante'!$V$5,'Données produit'!AB53='Liste déroulante'!$V$6,'Données produit'!AC53='Liste déroulante'!$W$5,'Données produit'!AC53='Liste déroulante'!$W$6,'Données produit'!AC53='Liste déroulante'!$W$7,'Données produit'!AC53='Liste déroulante'!$W$8,AD53='Liste déroulante'!$X$6,AE53='Liste déroulante'!$Y$5,AF53='Liste déroulante'!$Z$5),1,0)))</f>
        <v>0</v>
      </c>
      <c r="AI53" s="43"/>
      <c r="AJ53" s="43"/>
      <c r="AK53" s="43"/>
      <c r="AL53" s="43"/>
      <c r="AM53" s="45">
        <f>IF((OR(AI53='Liste déroulante'!$AC$5,AI53='Liste déroulante'!$AC$6,AI53='Liste déroulante'!$AC$7,AJ53='Liste déroulante'!$AD$5,AK53='Liste déroulante'!$AE$5,AL53='Liste déroulante'!$AG$5)),'Liste déroulante'!$A$7,0)</f>
        <v>0</v>
      </c>
      <c r="AN53" s="43"/>
      <c r="AO53" s="43"/>
      <c r="AP53" s="43"/>
      <c r="AQ53" s="45">
        <f>IF(OR(AN53='Liste déroulante'!$AH$5,'Données produit'!AN53='Liste déroulante'!$AH$6,'Données produit'!AN53='Liste déroulante'!$AH$7,'Données produit'!AO53='Liste déroulante'!$AI$5,'Données produit'!AP53='Liste déroulante'!$AJ$5),'Liste déroulante'!$A$8,0)</f>
        <v>0</v>
      </c>
      <c r="AR53" s="43"/>
      <c r="AS53" s="45">
        <f>IF(AR53='Liste déroulante'!$AK$5,4,0)</f>
        <v>0</v>
      </c>
      <c r="AT53" s="63"/>
      <c r="AU53" s="71">
        <f>IF(AT53='Liste déroulante'!$AL$5,3,IF(AT53='Liste déroulante'!$AL$6,3,IF(AT53='Liste déroulante'!$AL$7,2,IF(AT53='Liste déroulante'!$AL$8,1,0))))</f>
        <v>0</v>
      </c>
      <c r="AV53" s="63"/>
      <c r="AW53" s="71">
        <f>IF(AV53='Liste déroulante'!$AM$5,3,IF(AV53='Liste déroulante'!$AM$6,3,IF(AV53='Liste déroulante'!$AM$7,2,IF(AV53='Liste déroulante'!$AM$8,1,0))))</f>
        <v>0</v>
      </c>
      <c r="AX53" s="63"/>
      <c r="AY53" s="72">
        <f>IF(AX53='Liste déroulante'!$AN$5,3,IF(AX53='Liste déroulante'!$AN$6,3,IF(AX53='Liste déroulante'!$AN$7,2,IF(AX53='Liste déroulante'!$AN$8,1,0))))</f>
        <v>0</v>
      </c>
      <c r="AZ53" s="73"/>
      <c r="BA53" s="72">
        <f>IF(OR(AZ53='Liste déroulante'!$AO$5,'Données produit'!AZ53='Liste déroulante'!$AO$6,'Données produit'!AZ53='Liste déroulante'!$AO$7),3,IF('Données produit'!AZ53='Liste déroulante'!$AO$8,2,0))</f>
        <v>0</v>
      </c>
      <c r="BB53" s="63"/>
      <c r="BC53" s="72">
        <f>IF(BB53='Liste déroulante'!$AP$5,3,IF('Données produit'!BB53='Liste déroulante'!$AP$6,2,0))</f>
        <v>0</v>
      </c>
      <c r="BD53" s="63"/>
      <c r="BE53" s="72">
        <f>IF(OR(BD53='Liste déroulante'!$AQ$5,BD53='Liste déroulante'!$AQ$9,BD53='Liste déroulante'!$AQ$10),4,IF(OR(BD53='Liste déroulante'!$AQ$6,BD53='Liste déroulante'!$AQ$11,BD53='Liste déroulante'!$AQ$12),3,IF(OR(BD53='Liste déroulante'!$AQ$7,BD53='Liste déroulante'!$AQ$8,BD53='Liste déroulante'!$AQ$11,BD53='Liste déroulante'!$AQ$12),2,0)))</f>
        <v>0</v>
      </c>
      <c r="BF53" s="63"/>
      <c r="BG53" s="72">
        <f>IF(BF53='Liste déroulante'!$AR$5,4,IF('Données produit'!BF53='Liste déroulante'!$AR$6,3,0))</f>
        <v>0</v>
      </c>
      <c r="BH53" s="63"/>
      <c r="BI53" s="72">
        <f>IF(BH53='Liste déroulante'!$AS$5,3,0)</f>
        <v>0</v>
      </c>
      <c r="BJ53" s="63"/>
      <c r="BK53" s="72">
        <f>IF(BJ53='Liste déroulante'!$AT$5,4,0)</f>
        <v>0</v>
      </c>
      <c r="BL53" s="63"/>
      <c r="BM53" s="72">
        <f>IF(BL53='Liste déroulante'!$AU$5,4,IF('Données produit'!BL53='Liste déroulante'!$AU$6,3,IF(OR('Données produit'!BL53='Liste déroulante'!$AU$7,'Données produit'!BL53='Liste déroulante'!$AU$8),2,0)))</f>
        <v>0</v>
      </c>
      <c r="BN53" s="43"/>
      <c r="BO53" s="43"/>
      <c r="BP53" s="43"/>
      <c r="BQ53" s="43"/>
      <c r="BR53" s="43"/>
      <c r="BS53" s="49"/>
      <c r="BT53" s="45">
        <f>IF(OR(BN53='Liste déroulante'!$AV$5,BN53='Liste déroulante'!$AV$6,BO53='Liste déroulante'!$AW$5,'Données produit'!BP53='Liste déroulante'!$AX$5,BQ53='Liste déroulante'!$AY$5),"Catégorie E",IF(OR(BR53='Liste déroulante'!$AZ$5,BS53='Liste déroulante'!$BA$5),1,0))</f>
        <v>0</v>
      </c>
      <c r="BU53" s="43"/>
      <c r="BV53" s="43"/>
      <c r="BW53" s="75"/>
      <c r="BX53" s="44">
        <f>IF(OR(BU53='Liste déroulante'!$BB$5,'Données produit'!BU53='Liste déroulante'!$BB$6),"Catégorie E",IF(BV53='Liste déroulante'!$BD$5,4,IF(BW53='Liste déroulante'!$BE$5,1,0)))</f>
        <v>0</v>
      </c>
      <c r="BY53" s="43"/>
      <c r="BZ53" s="43"/>
      <c r="CA53" s="45">
        <f>IF(BY53='Liste déroulante'!$BF$5,"Catégorie E",IF(BZ53='Liste déroulante'!$BG$5,1,0))</f>
        <v>0</v>
      </c>
      <c r="CB53" s="43"/>
      <c r="CC53" s="45">
        <f>IF(CB53='Liste déroulante'!$BH$5,"Catégorie E",0)</f>
        <v>0</v>
      </c>
      <c r="CD53" s="45">
        <f t="shared" si="10"/>
        <v>0</v>
      </c>
      <c r="CE53" s="45">
        <f t="shared" si="11"/>
        <v>0</v>
      </c>
      <c r="CF53" s="45">
        <f t="shared" si="12"/>
        <v>0</v>
      </c>
      <c r="CG53" s="45">
        <f t="shared" si="13"/>
        <v>0</v>
      </c>
      <c r="CH53" s="45">
        <f t="shared" si="14"/>
        <v>0</v>
      </c>
      <c r="CI53" s="45">
        <f t="shared" si="15"/>
        <v>0</v>
      </c>
      <c r="CJ53" s="45">
        <f t="shared" si="16"/>
        <v>0</v>
      </c>
      <c r="CK53" s="44">
        <f t="shared" si="17"/>
        <v>0</v>
      </c>
      <c r="CL53" s="44">
        <f>LARGE('Données produit'!O53:BI53,1)</f>
        <v>0</v>
      </c>
      <c r="CM53" s="44">
        <f t="shared" si="18"/>
        <v>0</v>
      </c>
      <c r="CN53" s="44">
        <f>LARGE('Données produit'!BJ53:CK53,1)</f>
        <v>0</v>
      </c>
      <c r="CO53" s="44">
        <f t="shared" si="19"/>
        <v>0</v>
      </c>
    </row>
    <row r="54" spans="9:93" x14ac:dyDescent="0.35">
      <c r="I54" s="43"/>
      <c r="J54" s="43"/>
      <c r="K54" s="43"/>
      <c r="L54" s="43"/>
      <c r="M54" s="43"/>
      <c r="N54" s="43"/>
      <c r="O54" s="45">
        <f>IF(OR(I54='Liste déroulante'!$F$5,I54='Liste déroulante'!$F$6,I54='Liste déroulante'!$F$7,J54='Liste déroulante'!$G$5,J54='Liste déroulante'!$G$6,K54='Liste déroulante'!$H$5,K54='Liste déroulante'!$H$6,L54='Liste déroulante'!$I$5,L54='Liste déroulante'!$I$6,M54='Liste déroulante'!$J$5,N54='Liste déroulante'!$K$5),'Liste déroulante'!$A$7,IF(OR(I54='Liste déroulante'!$F$8,J54='Liste déroulante'!$G$7,'Données produit'!K54='Liste déroulante'!$H$7),'Liste déroulante'!$A$8,0))</f>
        <v>0</v>
      </c>
      <c r="P54" s="43"/>
      <c r="Q54" s="43"/>
      <c r="R54" s="43"/>
      <c r="S54" s="45">
        <f>IF(OR(P54='Liste déroulante'!$L$5,P54='Liste déroulante'!$L$6,P54='Liste déroulante'!$L$7,Q54='Liste déroulante'!$M$5,R54='Liste déroulante'!$N$5),'Liste déroulante'!$A$7,IF(P54='Liste déroulante'!$L$8,'Liste déroulante'!$A$8,0))</f>
        <v>0</v>
      </c>
      <c r="T54" s="43"/>
      <c r="U54" s="43"/>
      <c r="V54" s="43"/>
      <c r="W54" s="43"/>
      <c r="X54" s="45">
        <f>IF(OR(T54='Liste déroulante'!$O$5,T54='Liste déroulante'!$O$6,T54='Liste déroulante'!$O$7,T54='Liste déroulante'!$O$9,T54='Liste déroulante'!$O$10,T54='Liste déroulante'!$O$11,T54='Liste déroulante'!$O$12,U54='Liste déroulante'!$P$5,U54='Liste déroulante'!$P$6,V54='Liste déroulante'!$Q$5,W54='Liste déroulante'!$R$5),'Liste déroulante'!$A$7,IF(OR(T54='Liste déroulante'!$O$8,'Données produit'!T54='Liste déroulante'!$O$13),'Liste déroulante'!$A$8,0))</f>
        <v>0</v>
      </c>
      <c r="Y54" s="43"/>
      <c r="Z54" s="43"/>
      <c r="AA54" s="43"/>
      <c r="AB54" s="43"/>
      <c r="AC54" s="43"/>
      <c r="AD54" s="43"/>
      <c r="AE54" s="43"/>
      <c r="AF54" s="43"/>
      <c r="AG54" s="43"/>
      <c r="AH54" s="45">
        <f>IF(OR(Y54='Liste déroulante'!$S$5,Y54='Liste déroulante'!$S$7,Z54='Liste déroulante'!$T$5,AA54='Liste déroulante'!$U$5,'Données produit'!AD54='Liste déroulante'!$X$5,AG54='Liste déroulante'!$AA$5),"Catégorie E",IF(OR(Y54='Liste déroulante'!$S$6,Y54='Liste déroulante'!$S$8),"Catégorie D",IF(OR(AA54='Liste déroulante'!$U$6,AA54='Liste déroulante'!$U$7,'Données produit'!AB54='Liste déroulante'!$V$5,'Données produit'!AB54='Liste déroulante'!$V$6,'Données produit'!AC54='Liste déroulante'!$W$5,'Données produit'!AC54='Liste déroulante'!$W$6,'Données produit'!AC54='Liste déroulante'!$W$7,'Données produit'!AC54='Liste déroulante'!$W$8,AD54='Liste déroulante'!$X$6,AE54='Liste déroulante'!$Y$5,AF54='Liste déroulante'!$Z$5),1,0)))</f>
        <v>0</v>
      </c>
      <c r="AI54" s="43"/>
      <c r="AJ54" s="43"/>
      <c r="AK54" s="43"/>
      <c r="AL54" s="43"/>
      <c r="AM54" s="45">
        <f>IF((OR(AI54='Liste déroulante'!$AC$5,AI54='Liste déroulante'!$AC$6,AI54='Liste déroulante'!$AC$7,AJ54='Liste déroulante'!$AD$5,AK54='Liste déroulante'!$AE$5,AL54='Liste déroulante'!$AG$5)),'Liste déroulante'!$A$7,0)</f>
        <v>0</v>
      </c>
      <c r="AN54" s="43"/>
      <c r="AO54" s="43"/>
      <c r="AP54" s="43"/>
      <c r="AQ54" s="45">
        <f>IF(OR(AN54='Liste déroulante'!$AH$5,'Données produit'!AN54='Liste déroulante'!$AH$6,'Données produit'!AN54='Liste déroulante'!$AH$7,'Données produit'!AO54='Liste déroulante'!$AI$5,'Données produit'!AP54='Liste déroulante'!$AJ$5),'Liste déroulante'!$A$8,0)</f>
        <v>0</v>
      </c>
      <c r="AR54" s="43"/>
      <c r="AS54" s="45">
        <f>IF(AR54='Liste déroulante'!$AK$5,4,0)</f>
        <v>0</v>
      </c>
      <c r="AT54" s="63"/>
      <c r="AU54" s="71">
        <f>IF(AT54='Liste déroulante'!$AL$5,3,IF(AT54='Liste déroulante'!$AL$6,3,IF(AT54='Liste déroulante'!$AL$7,2,IF(AT54='Liste déroulante'!$AL$8,1,0))))</f>
        <v>0</v>
      </c>
      <c r="AV54" s="63"/>
      <c r="AW54" s="71">
        <f>IF(AV54='Liste déroulante'!$AM$5,3,IF(AV54='Liste déroulante'!$AM$6,3,IF(AV54='Liste déroulante'!$AM$7,2,IF(AV54='Liste déroulante'!$AM$8,1,0))))</f>
        <v>0</v>
      </c>
      <c r="AX54" s="63"/>
      <c r="AY54" s="72">
        <f>IF(AX54='Liste déroulante'!$AN$5,3,IF(AX54='Liste déroulante'!$AN$6,3,IF(AX54='Liste déroulante'!$AN$7,2,IF(AX54='Liste déroulante'!$AN$8,1,0))))</f>
        <v>0</v>
      </c>
      <c r="AZ54" s="73"/>
      <c r="BA54" s="72">
        <f>IF(OR(AZ54='Liste déroulante'!$AO$5,'Données produit'!AZ54='Liste déroulante'!$AO$6,'Données produit'!AZ54='Liste déroulante'!$AO$7),3,IF('Données produit'!AZ54='Liste déroulante'!$AO$8,2,0))</f>
        <v>0</v>
      </c>
      <c r="BB54" s="63"/>
      <c r="BC54" s="72">
        <f>IF(BB54='Liste déroulante'!$AP$5,3,IF('Données produit'!BB54='Liste déroulante'!$AP$6,2,0))</f>
        <v>0</v>
      </c>
      <c r="BD54" s="63"/>
      <c r="BE54" s="72">
        <f>IF(OR(BD54='Liste déroulante'!$AQ$5,BD54='Liste déroulante'!$AQ$9,BD54='Liste déroulante'!$AQ$10),4,IF(OR(BD54='Liste déroulante'!$AQ$6,BD54='Liste déroulante'!$AQ$11,BD54='Liste déroulante'!$AQ$12),3,IF(OR(BD54='Liste déroulante'!$AQ$7,BD54='Liste déroulante'!$AQ$8,BD54='Liste déroulante'!$AQ$11,BD54='Liste déroulante'!$AQ$12),2,0)))</f>
        <v>0</v>
      </c>
      <c r="BF54" s="63"/>
      <c r="BG54" s="72">
        <f>IF(BF54='Liste déroulante'!$AR$5,4,IF('Données produit'!BF54='Liste déroulante'!$AR$6,3,0))</f>
        <v>0</v>
      </c>
      <c r="BH54" s="63"/>
      <c r="BI54" s="72">
        <f>IF(BH54='Liste déroulante'!$AS$5,3,0)</f>
        <v>0</v>
      </c>
      <c r="BJ54" s="63"/>
      <c r="BK54" s="72">
        <f>IF(BJ54='Liste déroulante'!$AT$5,4,0)</f>
        <v>0</v>
      </c>
      <c r="BL54" s="63"/>
      <c r="BM54" s="72">
        <f>IF(BL54='Liste déroulante'!$AU$5,4,IF('Données produit'!BL54='Liste déroulante'!$AU$6,3,IF(OR('Données produit'!BL54='Liste déroulante'!$AU$7,'Données produit'!BL54='Liste déroulante'!$AU$8),2,0)))</f>
        <v>0</v>
      </c>
      <c r="BN54" s="43"/>
      <c r="BO54" s="43"/>
      <c r="BP54" s="43"/>
      <c r="BQ54" s="43"/>
      <c r="BR54" s="43"/>
      <c r="BS54" s="49"/>
      <c r="BT54" s="45">
        <f>IF(OR(BN54='Liste déroulante'!$AV$5,BN54='Liste déroulante'!$AV$6,BO54='Liste déroulante'!$AW$5,'Données produit'!BP54='Liste déroulante'!$AX$5,BQ54='Liste déroulante'!$AY$5),"Catégorie E",IF(OR(BR54='Liste déroulante'!$AZ$5,BS54='Liste déroulante'!$BA$5),1,0))</f>
        <v>0</v>
      </c>
      <c r="BU54" s="43"/>
      <c r="BV54" s="43"/>
      <c r="BW54" s="75"/>
      <c r="BX54" s="44">
        <f>IF(OR(BU54='Liste déroulante'!$BB$5,'Données produit'!BU54='Liste déroulante'!$BB$6),"Catégorie E",IF(BV54='Liste déroulante'!$BD$5,4,IF(BW54='Liste déroulante'!$BE$5,1,0)))</f>
        <v>0</v>
      </c>
      <c r="BY54" s="43"/>
      <c r="BZ54" s="43"/>
      <c r="CA54" s="45">
        <f>IF(BY54='Liste déroulante'!$BF$5,"Catégorie E",IF(BZ54='Liste déroulante'!$BG$5,1,0))</f>
        <v>0</v>
      </c>
      <c r="CB54" s="43"/>
      <c r="CC54" s="45">
        <f>IF(CB54='Liste déroulante'!$BH$5,"Catégorie E",0)</f>
        <v>0</v>
      </c>
      <c r="CD54" s="45">
        <f t="shared" si="10"/>
        <v>0</v>
      </c>
      <c r="CE54" s="45">
        <f t="shared" si="11"/>
        <v>0</v>
      </c>
      <c r="CF54" s="45">
        <f t="shared" si="12"/>
        <v>0</v>
      </c>
      <c r="CG54" s="45">
        <f t="shared" si="13"/>
        <v>0</v>
      </c>
      <c r="CH54" s="45">
        <f t="shared" si="14"/>
        <v>0</v>
      </c>
      <c r="CI54" s="45">
        <f t="shared" si="15"/>
        <v>0</v>
      </c>
      <c r="CJ54" s="45">
        <f t="shared" si="16"/>
        <v>0</v>
      </c>
      <c r="CK54" s="44">
        <f t="shared" si="17"/>
        <v>0</v>
      </c>
      <c r="CL54" s="44">
        <f>LARGE('Données produit'!O54:BI54,1)</f>
        <v>0</v>
      </c>
      <c r="CM54" s="44">
        <f t="shared" si="18"/>
        <v>0</v>
      </c>
      <c r="CN54" s="44">
        <f>LARGE('Données produit'!BJ54:CK54,1)</f>
        <v>0</v>
      </c>
      <c r="CO54" s="44">
        <f t="shared" si="19"/>
        <v>0</v>
      </c>
    </row>
    <row r="55" spans="9:93" x14ac:dyDescent="0.35">
      <c r="I55" s="43"/>
      <c r="J55" s="43"/>
      <c r="K55" s="43"/>
      <c r="L55" s="43"/>
      <c r="M55" s="43"/>
      <c r="N55" s="43"/>
      <c r="O55" s="45">
        <f>IF(OR(I55='Liste déroulante'!$F$5,I55='Liste déroulante'!$F$6,I55='Liste déroulante'!$F$7,J55='Liste déroulante'!$G$5,J55='Liste déroulante'!$G$6,K55='Liste déroulante'!$H$5,K55='Liste déroulante'!$H$6,L55='Liste déroulante'!$I$5,L55='Liste déroulante'!$I$6,M55='Liste déroulante'!$J$5,N55='Liste déroulante'!$K$5),'Liste déroulante'!$A$7,IF(OR(I55='Liste déroulante'!$F$8,J55='Liste déroulante'!$G$7,'Données produit'!K55='Liste déroulante'!$H$7),'Liste déroulante'!$A$8,0))</f>
        <v>0</v>
      </c>
      <c r="P55" s="43"/>
      <c r="Q55" s="43"/>
      <c r="R55" s="43"/>
      <c r="S55" s="45">
        <f>IF(OR(P55='Liste déroulante'!$L$5,P55='Liste déroulante'!$L$6,P55='Liste déroulante'!$L$7,Q55='Liste déroulante'!$M$5,R55='Liste déroulante'!$N$5),'Liste déroulante'!$A$7,IF(P55='Liste déroulante'!$L$8,'Liste déroulante'!$A$8,0))</f>
        <v>0</v>
      </c>
      <c r="T55" s="43"/>
      <c r="U55" s="43"/>
      <c r="V55" s="43"/>
      <c r="W55" s="43"/>
      <c r="X55" s="45">
        <f>IF(OR(T55='Liste déroulante'!$O$5,T55='Liste déroulante'!$O$6,T55='Liste déroulante'!$O$7,T55='Liste déroulante'!$O$9,T55='Liste déroulante'!$O$10,T55='Liste déroulante'!$O$11,T55='Liste déroulante'!$O$12,U55='Liste déroulante'!$P$5,U55='Liste déroulante'!$P$6,V55='Liste déroulante'!$Q$5,W55='Liste déroulante'!$R$5),'Liste déroulante'!$A$7,IF(OR(T55='Liste déroulante'!$O$8,'Données produit'!T55='Liste déroulante'!$O$13),'Liste déroulante'!$A$8,0))</f>
        <v>0</v>
      </c>
      <c r="Y55" s="43"/>
      <c r="Z55" s="43"/>
      <c r="AA55" s="43"/>
      <c r="AB55" s="43"/>
      <c r="AC55" s="43"/>
      <c r="AD55" s="43"/>
      <c r="AE55" s="43"/>
      <c r="AF55" s="43"/>
      <c r="AG55" s="43"/>
      <c r="AH55" s="45">
        <f>IF(OR(Y55='Liste déroulante'!$S$5,Y55='Liste déroulante'!$S$7,Z55='Liste déroulante'!$T$5,AA55='Liste déroulante'!$U$5,'Données produit'!AD55='Liste déroulante'!$X$5,AG55='Liste déroulante'!$AA$5),"Catégorie E",IF(OR(Y55='Liste déroulante'!$S$6,Y55='Liste déroulante'!$S$8),"Catégorie D",IF(OR(AA55='Liste déroulante'!$U$6,AA55='Liste déroulante'!$U$7,'Données produit'!AB55='Liste déroulante'!$V$5,'Données produit'!AB55='Liste déroulante'!$V$6,'Données produit'!AC55='Liste déroulante'!$W$5,'Données produit'!AC55='Liste déroulante'!$W$6,'Données produit'!AC55='Liste déroulante'!$W$7,'Données produit'!AC55='Liste déroulante'!$W$8,AD55='Liste déroulante'!$X$6,AE55='Liste déroulante'!$Y$5,AF55='Liste déroulante'!$Z$5),1,0)))</f>
        <v>0</v>
      </c>
      <c r="AI55" s="43"/>
      <c r="AJ55" s="43"/>
      <c r="AK55" s="43"/>
      <c r="AL55" s="43"/>
      <c r="AM55" s="45">
        <f>IF((OR(AI55='Liste déroulante'!$AC$5,AI55='Liste déroulante'!$AC$6,AI55='Liste déroulante'!$AC$7,AJ55='Liste déroulante'!$AD$5,AK55='Liste déroulante'!$AE$5,AL55='Liste déroulante'!$AG$5)),'Liste déroulante'!$A$7,0)</f>
        <v>0</v>
      </c>
      <c r="AN55" s="43"/>
      <c r="AO55" s="43"/>
      <c r="AP55" s="43"/>
      <c r="AQ55" s="45">
        <f>IF(OR(AN55='Liste déroulante'!$AH$5,'Données produit'!AN55='Liste déroulante'!$AH$6,'Données produit'!AN55='Liste déroulante'!$AH$7,'Données produit'!AO55='Liste déroulante'!$AI$5,'Données produit'!AP55='Liste déroulante'!$AJ$5),'Liste déroulante'!$A$8,0)</f>
        <v>0</v>
      </c>
      <c r="AR55" s="43"/>
      <c r="AS55" s="45">
        <f>IF(AR55='Liste déroulante'!$AK$5,4,0)</f>
        <v>0</v>
      </c>
      <c r="AT55" s="63"/>
      <c r="AU55" s="71">
        <f>IF(AT55='Liste déroulante'!$AL$5,3,IF(AT55='Liste déroulante'!$AL$6,3,IF(AT55='Liste déroulante'!$AL$7,2,IF(AT55='Liste déroulante'!$AL$8,1,0))))</f>
        <v>0</v>
      </c>
      <c r="AV55" s="63"/>
      <c r="AW55" s="71">
        <f>IF(AV55='Liste déroulante'!$AM$5,3,IF(AV55='Liste déroulante'!$AM$6,3,IF(AV55='Liste déroulante'!$AM$7,2,IF(AV55='Liste déroulante'!$AM$8,1,0))))</f>
        <v>0</v>
      </c>
      <c r="AX55" s="63"/>
      <c r="AY55" s="72">
        <f>IF(AX55='Liste déroulante'!$AN$5,3,IF(AX55='Liste déroulante'!$AN$6,3,IF(AX55='Liste déroulante'!$AN$7,2,IF(AX55='Liste déroulante'!$AN$8,1,0))))</f>
        <v>0</v>
      </c>
      <c r="AZ55" s="73"/>
      <c r="BA55" s="72">
        <f>IF(OR(AZ55='Liste déroulante'!$AO$5,'Données produit'!AZ55='Liste déroulante'!$AO$6,'Données produit'!AZ55='Liste déroulante'!$AO$7),3,IF('Données produit'!AZ55='Liste déroulante'!$AO$8,2,0))</f>
        <v>0</v>
      </c>
      <c r="BB55" s="63"/>
      <c r="BC55" s="72">
        <f>IF(BB55='Liste déroulante'!$AP$5,3,IF('Données produit'!BB55='Liste déroulante'!$AP$6,2,0))</f>
        <v>0</v>
      </c>
      <c r="BD55" s="63"/>
      <c r="BE55" s="72">
        <f>IF(OR(BD55='Liste déroulante'!$AQ$5,BD55='Liste déroulante'!$AQ$9,BD55='Liste déroulante'!$AQ$10),4,IF(OR(BD55='Liste déroulante'!$AQ$6,BD55='Liste déroulante'!$AQ$11,BD55='Liste déroulante'!$AQ$12),3,IF(OR(BD55='Liste déroulante'!$AQ$7,BD55='Liste déroulante'!$AQ$8,BD55='Liste déroulante'!$AQ$11,BD55='Liste déroulante'!$AQ$12),2,0)))</f>
        <v>0</v>
      </c>
      <c r="BF55" s="63"/>
      <c r="BG55" s="72">
        <f>IF(BF55='Liste déroulante'!$AR$5,4,IF('Données produit'!BF55='Liste déroulante'!$AR$6,3,0))</f>
        <v>0</v>
      </c>
      <c r="BH55" s="63"/>
      <c r="BI55" s="72">
        <f>IF(BH55='Liste déroulante'!$AS$5,3,0)</f>
        <v>0</v>
      </c>
      <c r="BJ55" s="63"/>
      <c r="BK55" s="72">
        <f>IF(BJ55='Liste déroulante'!$AT$5,4,0)</f>
        <v>0</v>
      </c>
      <c r="BL55" s="63"/>
      <c r="BM55" s="72">
        <f>IF(BL55='Liste déroulante'!$AU$5,4,IF('Données produit'!BL55='Liste déroulante'!$AU$6,3,IF(OR('Données produit'!BL55='Liste déroulante'!$AU$7,'Données produit'!BL55='Liste déroulante'!$AU$8),2,0)))</f>
        <v>0</v>
      </c>
      <c r="BN55" s="43"/>
      <c r="BO55" s="43"/>
      <c r="BP55" s="43"/>
      <c r="BQ55" s="43"/>
      <c r="BR55" s="43"/>
      <c r="BS55" s="49"/>
      <c r="BT55" s="45">
        <f>IF(OR(BN55='Liste déroulante'!$AV$5,BN55='Liste déroulante'!$AV$6,BO55='Liste déroulante'!$AW$5,'Données produit'!BP55='Liste déroulante'!$AX$5,BQ55='Liste déroulante'!$AY$5),"Catégorie E",IF(OR(BR55='Liste déroulante'!$AZ$5,BS55='Liste déroulante'!$BA$5),1,0))</f>
        <v>0</v>
      </c>
      <c r="BU55" s="43"/>
      <c r="BV55" s="43"/>
      <c r="BW55" s="75"/>
      <c r="BX55" s="44">
        <f>IF(OR(BU55='Liste déroulante'!$BB$5,'Données produit'!BU55='Liste déroulante'!$BB$6),"Catégorie E",IF(BV55='Liste déroulante'!$BD$5,4,IF(BW55='Liste déroulante'!$BE$5,1,0)))</f>
        <v>0</v>
      </c>
      <c r="BY55" s="43"/>
      <c r="BZ55" s="43"/>
      <c r="CA55" s="45">
        <f>IF(BY55='Liste déroulante'!$BF$5,"Catégorie E",IF(BZ55='Liste déroulante'!$BG$5,1,0))</f>
        <v>0</v>
      </c>
      <c r="CB55" s="43"/>
      <c r="CC55" s="45">
        <f>IF(CB55='Liste déroulante'!$BH$5,"Catégorie E",0)</f>
        <v>0</v>
      </c>
      <c r="CD55" s="45">
        <f t="shared" si="10"/>
        <v>0</v>
      </c>
      <c r="CE55" s="45">
        <f t="shared" si="11"/>
        <v>0</v>
      </c>
      <c r="CF55" s="45">
        <f t="shared" si="12"/>
        <v>0</v>
      </c>
      <c r="CG55" s="45">
        <f t="shared" si="13"/>
        <v>0</v>
      </c>
      <c r="CH55" s="45">
        <f t="shared" si="14"/>
        <v>0</v>
      </c>
      <c r="CI55" s="45">
        <f t="shared" si="15"/>
        <v>0</v>
      </c>
      <c r="CJ55" s="45">
        <f t="shared" si="16"/>
        <v>0</v>
      </c>
      <c r="CK55" s="44">
        <f t="shared" si="17"/>
        <v>0</v>
      </c>
      <c r="CL55" s="44">
        <f>LARGE('Données produit'!O55:BI55,1)</f>
        <v>0</v>
      </c>
      <c r="CM55" s="44">
        <f t="shared" si="18"/>
        <v>0</v>
      </c>
      <c r="CN55" s="44">
        <f>LARGE('Données produit'!BJ55:CK55,1)</f>
        <v>0</v>
      </c>
      <c r="CO55" s="44">
        <f t="shared" si="19"/>
        <v>0</v>
      </c>
    </row>
    <row r="56" spans="9:93" x14ac:dyDescent="0.35">
      <c r="I56" s="43"/>
      <c r="J56" s="43"/>
      <c r="K56" s="43"/>
      <c r="L56" s="43"/>
      <c r="M56" s="43"/>
      <c r="N56" s="43"/>
      <c r="O56" s="45">
        <f>IF(OR(I56='Liste déroulante'!$F$5,I56='Liste déroulante'!$F$6,I56='Liste déroulante'!$F$7,J56='Liste déroulante'!$G$5,J56='Liste déroulante'!$G$6,K56='Liste déroulante'!$H$5,K56='Liste déroulante'!$H$6,L56='Liste déroulante'!$I$5,L56='Liste déroulante'!$I$6,M56='Liste déroulante'!$J$5,N56='Liste déroulante'!$K$5),'Liste déroulante'!$A$7,IF(OR(I56='Liste déroulante'!$F$8,J56='Liste déroulante'!$G$7,'Données produit'!K56='Liste déroulante'!$H$7),'Liste déroulante'!$A$8,0))</f>
        <v>0</v>
      </c>
      <c r="P56" s="43"/>
      <c r="Q56" s="43"/>
      <c r="R56" s="43"/>
      <c r="S56" s="45">
        <f>IF(OR(P56='Liste déroulante'!$L$5,P56='Liste déroulante'!$L$6,P56='Liste déroulante'!$L$7,Q56='Liste déroulante'!$M$5,R56='Liste déroulante'!$N$5),'Liste déroulante'!$A$7,IF(P56='Liste déroulante'!$L$8,'Liste déroulante'!$A$8,0))</f>
        <v>0</v>
      </c>
      <c r="T56" s="43"/>
      <c r="U56" s="43"/>
      <c r="V56" s="43"/>
      <c r="W56" s="43"/>
      <c r="X56" s="45">
        <f>IF(OR(T56='Liste déroulante'!$O$5,T56='Liste déroulante'!$O$6,T56='Liste déroulante'!$O$7,T56='Liste déroulante'!$O$9,T56='Liste déroulante'!$O$10,T56='Liste déroulante'!$O$11,T56='Liste déroulante'!$O$12,U56='Liste déroulante'!$P$5,U56='Liste déroulante'!$P$6,V56='Liste déroulante'!$Q$5,W56='Liste déroulante'!$R$5),'Liste déroulante'!$A$7,IF(OR(T56='Liste déroulante'!$O$8,'Données produit'!T56='Liste déroulante'!$O$13),'Liste déroulante'!$A$8,0))</f>
        <v>0</v>
      </c>
      <c r="Y56" s="43"/>
      <c r="Z56" s="43"/>
      <c r="AA56" s="43"/>
      <c r="AB56" s="43"/>
      <c r="AC56" s="43"/>
      <c r="AD56" s="43"/>
      <c r="AE56" s="43"/>
      <c r="AF56" s="43"/>
      <c r="AG56" s="43"/>
      <c r="AH56" s="45">
        <f>IF(OR(Y56='Liste déroulante'!$S$5,Y56='Liste déroulante'!$S$7,Z56='Liste déroulante'!$T$5,AA56='Liste déroulante'!$U$5,'Données produit'!AD56='Liste déroulante'!$X$5,AG56='Liste déroulante'!$AA$5),"Catégorie E",IF(OR(Y56='Liste déroulante'!$S$6,Y56='Liste déroulante'!$S$8),"Catégorie D",IF(OR(AA56='Liste déroulante'!$U$6,AA56='Liste déroulante'!$U$7,'Données produit'!AB56='Liste déroulante'!$V$5,'Données produit'!AB56='Liste déroulante'!$V$6,'Données produit'!AC56='Liste déroulante'!$W$5,'Données produit'!AC56='Liste déroulante'!$W$6,'Données produit'!AC56='Liste déroulante'!$W$7,'Données produit'!AC56='Liste déroulante'!$W$8,AD56='Liste déroulante'!$X$6,AE56='Liste déroulante'!$Y$5,AF56='Liste déroulante'!$Z$5),1,0)))</f>
        <v>0</v>
      </c>
      <c r="AI56" s="43"/>
      <c r="AJ56" s="43"/>
      <c r="AK56" s="43"/>
      <c r="AL56" s="43"/>
      <c r="AM56" s="45">
        <f>IF((OR(AI56='Liste déroulante'!$AC$5,AI56='Liste déroulante'!$AC$6,AI56='Liste déroulante'!$AC$7,AJ56='Liste déroulante'!$AD$5,AK56='Liste déroulante'!$AE$5,AL56='Liste déroulante'!$AG$5)),'Liste déroulante'!$A$7,0)</f>
        <v>0</v>
      </c>
      <c r="AN56" s="43"/>
      <c r="AO56" s="43"/>
      <c r="AP56" s="43"/>
      <c r="AQ56" s="45">
        <f>IF(OR(AN56='Liste déroulante'!$AH$5,'Données produit'!AN56='Liste déroulante'!$AH$6,'Données produit'!AN56='Liste déroulante'!$AH$7,'Données produit'!AO56='Liste déroulante'!$AI$5,'Données produit'!AP56='Liste déroulante'!$AJ$5),'Liste déroulante'!$A$8,0)</f>
        <v>0</v>
      </c>
      <c r="AR56" s="43"/>
      <c r="AS56" s="45">
        <f>IF(AR56='Liste déroulante'!$AK$5,4,0)</f>
        <v>0</v>
      </c>
      <c r="AT56" s="63"/>
      <c r="AU56" s="71">
        <f>IF(AT56='Liste déroulante'!$AL$5,3,IF(AT56='Liste déroulante'!$AL$6,3,IF(AT56='Liste déroulante'!$AL$7,2,IF(AT56='Liste déroulante'!$AL$8,1,0))))</f>
        <v>0</v>
      </c>
      <c r="AV56" s="63"/>
      <c r="AW56" s="71">
        <f>IF(AV56='Liste déroulante'!$AM$5,3,IF(AV56='Liste déroulante'!$AM$6,3,IF(AV56='Liste déroulante'!$AM$7,2,IF(AV56='Liste déroulante'!$AM$8,1,0))))</f>
        <v>0</v>
      </c>
      <c r="AX56" s="63"/>
      <c r="AY56" s="72">
        <f>IF(AX56='Liste déroulante'!$AN$5,3,IF(AX56='Liste déroulante'!$AN$6,3,IF(AX56='Liste déroulante'!$AN$7,2,IF(AX56='Liste déroulante'!$AN$8,1,0))))</f>
        <v>0</v>
      </c>
      <c r="AZ56" s="73"/>
      <c r="BA56" s="72">
        <f>IF(OR(AZ56='Liste déroulante'!$AO$5,'Données produit'!AZ56='Liste déroulante'!$AO$6,'Données produit'!AZ56='Liste déroulante'!$AO$7),3,IF('Données produit'!AZ56='Liste déroulante'!$AO$8,2,0))</f>
        <v>0</v>
      </c>
      <c r="BB56" s="63"/>
      <c r="BC56" s="72">
        <f>IF(BB56='Liste déroulante'!$AP$5,3,IF('Données produit'!BB56='Liste déroulante'!$AP$6,2,0))</f>
        <v>0</v>
      </c>
      <c r="BD56" s="63"/>
      <c r="BE56" s="72">
        <f>IF(OR(BD56='Liste déroulante'!$AQ$5,BD56='Liste déroulante'!$AQ$9,BD56='Liste déroulante'!$AQ$10),4,IF(OR(BD56='Liste déroulante'!$AQ$6,BD56='Liste déroulante'!$AQ$11,BD56='Liste déroulante'!$AQ$12),3,IF(OR(BD56='Liste déroulante'!$AQ$7,BD56='Liste déroulante'!$AQ$8,BD56='Liste déroulante'!$AQ$11,BD56='Liste déroulante'!$AQ$12),2,0)))</f>
        <v>0</v>
      </c>
      <c r="BF56" s="63"/>
      <c r="BG56" s="72">
        <f>IF(BF56='Liste déroulante'!$AR$5,4,IF('Données produit'!BF56='Liste déroulante'!$AR$6,3,0))</f>
        <v>0</v>
      </c>
      <c r="BH56" s="63"/>
      <c r="BI56" s="72">
        <f>IF(BH56='Liste déroulante'!$AS$5,3,0)</f>
        <v>0</v>
      </c>
      <c r="BJ56" s="63"/>
      <c r="BK56" s="72">
        <f>IF(BJ56='Liste déroulante'!$AT$5,4,0)</f>
        <v>0</v>
      </c>
      <c r="BL56" s="63"/>
      <c r="BM56" s="72">
        <f>IF(BL56='Liste déroulante'!$AU$5,4,IF('Données produit'!BL56='Liste déroulante'!$AU$6,3,IF(OR('Données produit'!BL56='Liste déroulante'!$AU$7,'Données produit'!BL56='Liste déroulante'!$AU$8),2,0)))</f>
        <v>0</v>
      </c>
      <c r="BN56" s="43"/>
      <c r="BO56" s="43"/>
      <c r="BP56" s="43"/>
      <c r="BQ56" s="43"/>
      <c r="BR56" s="43"/>
      <c r="BS56" s="49"/>
      <c r="BT56" s="45">
        <f>IF(OR(BN56='Liste déroulante'!$AV$5,BN56='Liste déroulante'!$AV$6,BO56='Liste déroulante'!$AW$5,'Données produit'!BP56='Liste déroulante'!$AX$5,BQ56='Liste déroulante'!$AY$5),"Catégorie E",IF(OR(BR56='Liste déroulante'!$AZ$5,BS56='Liste déroulante'!$BA$5),1,0))</f>
        <v>0</v>
      </c>
      <c r="BU56" s="43"/>
      <c r="BV56" s="43"/>
      <c r="BW56" s="75"/>
      <c r="BX56" s="44">
        <f>IF(OR(BU56='Liste déroulante'!$BB$5,'Données produit'!BU56='Liste déroulante'!$BB$6),"Catégorie E",IF(BV56='Liste déroulante'!$BD$5,4,IF(BW56='Liste déroulante'!$BE$5,1,0)))</f>
        <v>0</v>
      </c>
      <c r="BY56" s="43"/>
      <c r="BZ56" s="43"/>
      <c r="CA56" s="45">
        <f>IF(BY56='Liste déroulante'!$BF$5,"Catégorie E",IF(BZ56='Liste déroulante'!$BG$5,1,0))</f>
        <v>0</v>
      </c>
      <c r="CB56" s="43"/>
      <c r="CC56" s="45">
        <f>IF(CB56='Liste déroulante'!$BH$5,"Catégorie E",0)</f>
        <v>0</v>
      </c>
      <c r="CD56" s="45">
        <f t="shared" si="10"/>
        <v>0</v>
      </c>
      <c r="CE56" s="45">
        <f t="shared" si="11"/>
        <v>0</v>
      </c>
      <c r="CF56" s="45">
        <f t="shared" si="12"/>
        <v>0</v>
      </c>
      <c r="CG56" s="45">
        <f t="shared" si="13"/>
        <v>0</v>
      </c>
      <c r="CH56" s="45">
        <f t="shared" si="14"/>
        <v>0</v>
      </c>
      <c r="CI56" s="45">
        <f t="shared" si="15"/>
        <v>0</v>
      </c>
      <c r="CJ56" s="45">
        <f t="shared" si="16"/>
        <v>0</v>
      </c>
      <c r="CK56" s="44">
        <f t="shared" si="17"/>
        <v>0</v>
      </c>
      <c r="CL56" s="44">
        <f>LARGE('Données produit'!O56:BI56,1)</f>
        <v>0</v>
      </c>
      <c r="CM56" s="44">
        <f t="shared" si="18"/>
        <v>0</v>
      </c>
      <c r="CN56" s="44">
        <f>LARGE('Données produit'!BJ56:CK56,1)</f>
        <v>0</v>
      </c>
      <c r="CO56" s="44">
        <f t="shared" si="19"/>
        <v>0</v>
      </c>
    </row>
    <row r="57" spans="9:93" x14ac:dyDescent="0.35">
      <c r="I57" s="43"/>
      <c r="J57" s="43"/>
      <c r="K57" s="43"/>
      <c r="L57" s="43"/>
      <c r="M57" s="43"/>
      <c r="N57" s="43"/>
      <c r="O57" s="45">
        <f>IF(OR(I57='Liste déroulante'!$F$5,I57='Liste déroulante'!$F$6,I57='Liste déroulante'!$F$7,J57='Liste déroulante'!$G$5,J57='Liste déroulante'!$G$6,K57='Liste déroulante'!$H$5,K57='Liste déroulante'!$H$6,L57='Liste déroulante'!$I$5,L57='Liste déroulante'!$I$6,M57='Liste déroulante'!$J$5,N57='Liste déroulante'!$K$5),'Liste déroulante'!$A$7,IF(OR(I57='Liste déroulante'!$F$8,J57='Liste déroulante'!$G$7,'Données produit'!K57='Liste déroulante'!$H$7),'Liste déroulante'!$A$8,0))</f>
        <v>0</v>
      </c>
      <c r="P57" s="43"/>
      <c r="Q57" s="43"/>
      <c r="R57" s="43"/>
      <c r="S57" s="45">
        <f>IF(OR(P57='Liste déroulante'!$L$5,P57='Liste déroulante'!$L$6,P57='Liste déroulante'!$L$7,Q57='Liste déroulante'!$M$5,R57='Liste déroulante'!$N$5),'Liste déroulante'!$A$7,IF(P57='Liste déroulante'!$L$8,'Liste déroulante'!$A$8,0))</f>
        <v>0</v>
      </c>
      <c r="T57" s="43"/>
      <c r="U57" s="43"/>
      <c r="V57" s="43"/>
      <c r="W57" s="43"/>
      <c r="X57" s="45">
        <f>IF(OR(T57='Liste déroulante'!$O$5,T57='Liste déroulante'!$O$6,T57='Liste déroulante'!$O$7,T57='Liste déroulante'!$O$9,T57='Liste déroulante'!$O$10,T57='Liste déroulante'!$O$11,T57='Liste déroulante'!$O$12,U57='Liste déroulante'!$P$5,U57='Liste déroulante'!$P$6,V57='Liste déroulante'!$Q$5,W57='Liste déroulante'!$R$5),'Liste déroulante'!$A$7,IF(OR(T57='Liste déroulante'!$O$8,'Données produit'!T57='Liste déroulante'!$O$13),'Liste déroulante'!$A$8,0))</f>
        <v>0</v>
      </c>
      <c r="Y57" s="43"/>
      <c r="Z57" s="43"/>
      <c r="AA57" s="43"/>
      <c r="AB57" s="43"/>
      <c r="AC57" s="43"/>
      <c r="AD57" s="43"/>
      <c r="AE57" s="43"/>
      <c r="AF57" s="43"/>
      <c r="AG57" s="43"/>
      <c r="AH57" s="45">
        <f>IF(OR(Y57='Liste déroulante'!$S$5,Y57='Liste déroulante'!$S$7,Z57='Liste déroulante'!$T$5,AA57='Liste déroulante'!$U$5,'Données produit'!AD57='Liste déroulante'!$X$5,AG57='Liste déroulante'!$AA$5),"Catégorie E",IF(OR(Y57='Liste déroulante'!$S$6,Y57='Liste déroulante'!$S$8),"Catégorie D",IF(OR(AA57='Liste déroulante'!$U$6,AA57='Liste déroulante'!$U$7,'Données produit'!AB57='Liste déroulante'!$V$5,'Données produit'!AB57='Liste déroulante'!$V$6,'Données produit'!AC57='Liste déroulante'!$W$5,'Données produit'!AC57='Liste déroulante'!$W$6,'Données produit'!AC57='Liste déroulante'!$W$7,'Données produit'!AC57='Liste déroulante'!$W$8,AD57='Liste déroulante'!$X$6,AE57='Liste déroulante'!$Y$5,AF57='Liste déroulante'!$Z$5),1,0)))</f>
        <v>0</v>
      </c>
      <c r="AI57" s="43"/>
      <c r="AJ57" s="43"/>
      <c r="AK57" s="43"/>
      <c r="AL57" s="43"/>
      <c r="AM57" s="45">
        <f>IF((OR(AI57='Liste déroulante'!$AC$5,AI57='Liste déroulante'!$AC$6,AI57='Liste déroulante'!$AC$7,AJ57='Liste déroulante'!$AD$5,AK57='Liste déroulante'!$AE$5,AL57='Liste déroulante'!$AG$5)),'Liste déroulante'!$A$7,0)</f>
        <v>0</v>
      </c>
      <c r="AN57" s="43"/>
      <c r="AO57" s="43"/>
      <c r="AP57" s="43"/>
      <c r="AQ57" s="45">
        <f>IF(OR(AN57='Liste déroulante'!$AH$5,'Données produit'!AN57='Liste déroulante'!$AH$6,'Données produit'!AN57='Liste déroulante'!$AH$7,'Données produit'!AO57='Liste déroulante'!$AI$5,'Données produit'!AP57='Liste déroulante'!$AJ$5),'Liste déroulante'!$A$8,0)</f>
        <v>0</v>
      </c>
      <c r="AR57" s="43"/>
      <c r="AS57" s="45">
        <f>IF(AR57='Liste déroulante'!$AK$5,4,0)</f>
        <v>0</v>
      </c>
      <c r="AT57" s="63"/>
      <c r="AU57" s="71">
        <f>IF(AT57='Liste déroulante'!$AL$5,3,IF(AT57='Liste déroulante'!$AL$6,3,IF(AT57='Liste déroulante'!$AL$7,2,IF(AT57='Liste déroulante'!$AL$8,1,0))))</f>
        <v>0</v>
      </c>
      <c r="AV57" s="63"/>
      <c r="AW57" s="71">
        <f>IF(AV57='Liste déroulante'!$AM$5,3,IF(AV57='Liste déroulante'!$AM$6,3,IF(AV57='Liste déroulante'!$AM$7,2,IF(AV57='Liste déroulante'!$AM$8,1,0))))</f>
        <v>0</v>
      </c>
      <c r="AX57" s="63"/>
      <c r="AY57" s="72">
        <f>IF(AX57='Liste déroulante'!$AN$5,3,IF(AX57='Liste déroulante'!$AN$6,3,IF(AX57='Liste déroulante'!$AN$7,2,IF(AX57='Liste déroulante'!$AN$8,1,0))))</f>
        <v>0</v>
      </c>
      <c r="AZ57" s="73"/>
      <c r="BA57" s="72">
        <f>IF(OR(AZ57='Liste déroulante'!$AO$5,'Données produit'!AZ57='Liste déroulante'!$AO$6,'Données produit'!AZ57='Liste déroulante'!$AO$7),3,IF('Données produit'!AZ57='Liste déroulante'!$AO$8,2,0))</f>
        <v>0</v>
      </c>
      <c r="BB57" s="63"/>
      <c r="BC57" s="72">
        <f>IF(BB57='Liste déroulante'!$AP$5,3,IF('Données produit'!BB57='Liste déroulante'!$AP$6,2,0))</f>
        <v>0</v>
      </c>
      <c r="BD57" s="63"/>
      <c r="BE57" s="72">
        <f>IF(OR(BD57='Liste déroulante'!$AQ$5,BD57='Liste déroulante'!$AQ$9,BD57='Liste déroulante'!$AQ$10),4,IF(OR(BD57='Liste déroulante'!$AQ$6,BD57='Liste déroulante'!$AQ$11,BD57='Liste déroulante'!$AQ$12),3,IF(OR(BD57='Liste déroulante'!$AQ$7,BD57='Liste déroulante'!$AQ$8,BD57='Liste déroulante'!$AQ$11,BD57='Liste déroulante'!$AQ$12),2,0)))</f>
        <v>0</v>
      </c>
      <c r="BF57" s="63"/>
      <c r="BG57" s="72">
        <f>IF(BF57='Liste déroulante'!$AR$5,4,IF('Données produit'!BF57='Liste déroulante'!$AR$6,3,0))</f>
        <v>0</v>
      </c>
      <c r="BH57" s="63"/>
      <c r="BI57" s="72">
        <f>IF(BH57='Liste déroulante'!$AS$5,3,0)</f>
        <v>0</v>
      </c>
      <c r="BJ57" s="63"/>
      <c r="BK57" s="72">
        <f>IF(BJ57='Liste déroulante'!$AT$5,4,0)</f>
        <v>0</v>
      </c>
      <c r="BL57" s="63"/>
      <c r="BM57" s="72">
        <f>IF(BL57='Liste déroulante'!$AU$5,4,IF('Données produit'!BL57='Liste déroulante'!$AU$6,3,IF(OR('Données produit'!BL57='Liste déroulante'!$AU$7,'Données produit'!BL57='Liste déroulante'!$AU$8),2,0)))</f>
        <v>0</v>
      </c>
      <c r="BN57" s="43"/>
      <c r="BO57" s="43"/>
      <c r="BP57" s="43"/>
      <c r="BQ57" s="43"/>
      <c r="BR57" s="43"/>
      <c r="BS57" s="49"/>
      <c r="BT57" s="45">
        <f>IF(OR(BN57='Liste déroulante'!$AV$5,BN57='Liste déroulante'!$AV$6,BO57='Liste déroulante'!$AW$5,'Données produit'!BP57='Liste déroulante'!$AX$5,BQ57='Liste déroulante'!$AY$5),"Catégorie E",IF(OR(BR57='Liste déroulante'!$AZ$5,BS57='Liste déroulante'!$BA$5),1,0))</f>
        <v>0</v>
      </c>
      <c r="BU57" s="43"/>
      <c r="BV57" s="43"/>
      <c r="BW57" s="75"/>
      <c r="BX57" s="44">
        <f>IF(OR(BU57='Liste déroulante'!$BB$5,'Données produit'!BU57='Liste déroulante'!$BB$6),"Catégorie E",IF(BV57='Liste déroulante'!$BD$5,4,IF(BW57='Liste déroulante'!$BE$5,1,0)))</f>
        <v>0</v>
      </c>
      <c r="BY57" s="43"/>
      <c r="BZ57" s="43"/>
      <c r="CA57" s="45">
        <f>IF(BY57='Liste déroulante'!$BF$5,"Catégorie E",IF(BZ57='Liste déroulante'!$BG$5,1,0))</f>
        <v>0</v>
      </c>
      <c r="CB57" s="43"/>
      <c r="CC57" s="45">
        <f>IF(CB57='Liste déroulante'!$BH$5,"Catégorie E",0)</f>
        <v>0</v>
      </c>
      <c r="CD57" s="45">
        <f t="shared" si="10"/>
        <v>0</v>
      </c>
      <c r="CE57" s="45">
        <f t="shared" si="11"/>
        <v>0</v>
      </c>
      <c r="CF57" s="45">
        <f t="shared" si="12"/>
        <v>0</v>
      </c>
      <c r="CG57" s="45">
        <f t="shared" si="13"/>
        <v>0</v>
      </c>
      <c r="CH57" s="45">
        <f t="shared" si="14"/>
        <v>0</v>
      </c>
      <c r="CI57" s="45">
        <f t="shared" si="15"/>
        <v>0</v>
      </c>
      <c r="CJ57" s="45">
        <f t="shared" si="16"/>
        <v>0</v>
      </c>
      <c r="CK57" s="44">
        <f t="shared" si="17"/>
        <v>0</v>
      </c>
      <c r="CL57" s="44">
        <f>LARGE('Données produit'!O57:BI57,1)</f>
        <v>0</v>
      </c>
      <c r="CM57" s="44">
        <f t="shared" si="18"/>
        <v>0</v>
      </c>
      <c r="CN57" s="44">
        <f>LARGE('Données produit'!BJ57:CK57,1)</f>
        <v>0</v>
      </c>
      <c r="CO57" s="44">
        <f t="shared" si="19"/>
        <v>0</v>
      </c>
    </row>
    <row r="58" spans="9:93" x14ac:dyDescent="0.35">
      <c r="I58" s="43"/>
      <c r="J58" s="43"/>
      <c r="K58" s="43"/>
      <c r="L58" s="43"/>
      <c r="M58" s="43"/>
      <c r="N58" s="43"/>
      <c r="O58" s="45">
        <f>IF(OR(I58='Liste déroulante'!$F$5,I58='Liste déroulante'!$F$6,I58='Liste déroulante'!$F$7,J58='Liste déroulante'!$G$5,J58='Liste déroulante'!$G$6,K58='Liste déroulante'!$H$5,K58='Liste déroulante'!$H$6,L58='Liste déroulante'!$I$5,L58='Liste déroulante'!$I$6,M58='Liste déroulante'!$J$5,N58='Liste déroulante'!$K$5),'Liste déroulante'!$A$7,IF(OR(I58='Liste déroulante'!$F$8,J58='Liste déroulante'!$G$7,'Données produit'!K58='Liste déroulante'!$H$7),'Liste déroulante'!$A$8,0))</f>
        <v>0</v>
      </c>
      <c r="P58" s="43"/>
      <c r="Q58" s="43"/>
      <c r="R58" s="43"/>
      <c r="S58" s="45">
        <f>IF(OR(P58='Liste déroulante'!$L$5,P58='Liste déroulante'!$L$6,P58='Liste déroulante'!$L$7,Q58='Liste déroulante'!$M$5,R58='Liste déroulante'!$N$5),'Liste déroulante'!$A$7,IF(P58='Liste déroulante'!$L$8,'Liste déroulante'!$A$8,0))</f>
        <v>0</v>
      </c>
      <c r="T58" s="43"/>
      <c r="U58" s="43"/>
      <c r="V58" s="43"/>
      <c r="W58" s="43"/>
      <c r="X58" s="45">
        <f>IF(OR(T58='Liste déroulante'!$O$5,T58='Liste déroulante'!$O$6,T58='Liste déroulante'!$O$7,T58='Liste déroulante'!$O$9,T58='Liste déroulante'!$O$10,T58='Liste déroulante'!$O$11,T58='Liste déroulante'!$O$12,U58='Liste déroulante'!$P$5,U58='Liste déroulante'!$P$6,V58='Liste déroulante'!$Q$5,W58='Liste déroulante'!$R$5),'Liste déroulante'!$A$7,IF(OR(T58='Liste déroulante'!$O$8,'Données produit'!T58='Liste déroulante'!$O$13),'Liste déroulante'!$A$8,0))</f>
        <v>0</v>
      </c>
      <c r="Y58" s="43"/>
      <c r="Z58" s="43"/>
      <c r="AA58" s="43"/>
      <c r="AB58" s="43"/>
      <c r="AC58" s="43"/>
      <c r="AD58" s="43"/>
      <c r="AE58" s="43"/>
      <c r="AF58" s="43"/>
      <c r="AG58" s="43"/>
      <c r="AH58" s="45">
        <f>IF(OR(Y58='Liste déroulante'!$S$5,Y58='Liste déroulante'!$S$7,Z58='Liste déroulante'!$T$5,AA58='Liste déroulante'!$U$5,'Données produit'!AD58='Liste déroulante'!$X$5,AG58='Liste déroulante'!$AA$5),"Catégorie E",IF(OR(Y58='Liste déroulante'!$S$6,Y58='Liste déroulante'!$S$8),"Catégorie D",IF(OR(AA58='Liste déroulante'!$U$6,AA58='Liste déroulante'!$U$7,'Données produit'!AB58='Liste déroulante'!$V$5,'Données produit'!AB58='Liste déroulante'!$V$6,'Données produit'!AC58='Liste déroulante'!$W$5,'Données produit'!AC58='Liste déroulante'!$W$6,'Données produit'!AC58='Liste déroulante'!$W$7,'Données produit'!AC58='Liste déroulante'!$W$8,AD58='Liste déroulante'!$X$6,AE58='Liste déroulante'!$Y$5,AF58='Liste déroulante'!$Z$5),1,0)))</f>
        <v>0</v>
      </c>
      <c r="AI58" s="43"/>
      <c r="AJ58" s="43"/>
      <c r="AK58" s="43"/>
      <c r="AL58" s="43"/>
      <c r="AM58" s="45">
        <f>IF((OR(AI58='Liste déroulante'!$AC$5,AI58='Liste déroulante'!$AC$6,AI58='Liste déroulante'!$AC$7,AJ58='Liste déroulante'!$AD$5,AK58='Liste déroulante'!$AE$5,AL58='Liste déroulante'!$AG$5)),'Liste déroulante'!$A$7,0)</f>
        <v>0</v>
      </c>
      <c r="AN58" s="43"/>
      <c r="AO58" s="43"/>
      <c r="AP58" s="43"/>
      <c r="AQ58" s="45">
        <f>IF(OR(AN58='Liste déroulante'!$AH$5,'Données produit'!AN58='Liste déroulante'!$AH$6,'Données produit'!AN58='Liste déroulante'!$AH$7,'Données produit'!AO58='Liste déroulante'!$AI$5,'Données produit'!AP58='Liste déroulante'!$AJ$5),'Liste déroulante'!$A$8,0)</f>
        <v>0</v>
      </c>
      <c r="AR58" s="43"/>
      <c r="AS58" s="45">
        <f>IF(AR58='Liste déroulante'!$AK$5,4,0)</f>
        <v>0</v>
      </c>
      <c r="AT58" s="63"/>
      <c r="AU58" s="71">
        <f>IF(AT58='Liste déroulante'!$AL$5,3,IF(AT58='Liste déroulante'!$AL$6,3,IF(AT58='Liste déroulante'!$AL$7,2,IF(AT58='Liste déroulante'!$AL$8,1,0))))</f>
        <v>0</v>
      </c>
      <c r="AV58" s="63"/>
      <c r="AW58" s="71">
        <f>IF(AV58='Liste déroulante'!$AM$5,3,IF(AV58='Liste déroulante'!$AM$6,3,IF(AV58='Liste déroulante'!$AM$7,2,IF(AV58='Liste déroulante'!$AM$8,1,0))))</f>
        <v>0</v>
      </c>
      <c r="AX58" s="63"/>
      <c r="AY58" s="72">
        <f>IF(AX58='Liste déroulante'!$AN$5,3,IF(AX58='Liste déroulante'!$AN$6,3,IF(AX58='Liste déroulante'!$AN$7,2,IF(AX58='Liste déroulante'!$AN$8,1,0))))</f>
        <v>0</v>
      </c>
      <c r="AZ58" s="73"/>
      <c r="BA58" s="72">
        <f>IF(OR(AZ58='Liste déroulante'!$AO$5,'Données produit'!AZ58='Liste déroulante'!$AO$6,'Données produit'!AZ58='Liste déroulante'!$AO$7),3,IF('Données produit'!AZ58='Liste déroulante'!$AO$8,2,0))</f>
        <v>0</v>
      </c>
      <c r="BB58" s="63"/>
      <c r="BC58" s="72">
        <f>IF(BB58='Liste déroulante'!$AP$5,3,IF('Données produit'!BB58='Liste déroulante'!$AP$6,2,0))</f>
        <v>0</v>
      </c>
      <c r="BD58" s="63"/>
      <c r="BE58" s="72">
        <f>IF(OR(BD58='Liste déroulante'!$AQ$5,BD58='Liste déroulante'!$AQ$9,BD58='Liste déroulante'!$AQ$10),4,IF(OR(BD58='Liste déroulante'!$AQ$6,BD58='Liste déroulante'!$AQ$11,BD58='Liste déroulante'!$AQ$12),3,IF(OR(BD58='Liste déroulante'!$AQ$7,BD58='Liste déroulante'!$AQ$8,BD58='Liste déroulante'!$AQ$11,BD58='Liste déroulante'!$AQ$12),2,0)))</f>
        <v>0</v>
      </c>
      <c r="BF58" s="63"/>
      <c r="BG58" s="72">
        <f>IF(BF58='Liste déroulante'!$AR$5,4,IF('Données produit'!BF58='Liste déroulante'!$AR$6,3,0))</f>
        <v>0</v>
      </c>
      <c r="BH58" s="63"/>
      <c r="BI58" s="72">
        <f>IF(BH58='Liste déroulante'!$AS$5,3,0)</f>
        <v>0</v>
      </c>
      <c r="BJ58" s="63"/>
      <c r="BK58" s="72">
        <f>IF(BJ58='Liste déroulante'!$AT$5,4,0)</f>
        <v>0</v>
      </c>
      <c r="BL58" s="63"/>
      <c r="BM58" s="72">
        <f>IF(BL58='Liste déroulante'!$AU$5,4,IF('Données produit'!BL58='Liste déroulante'!$AU$6,3,IF(OR('Données produit'!BL58='Liste déroulante'!$AU$7,'Données produit'!BL58='Liste déroulante'!$AU$8),2,0)))</f>
        <v>0</v>
      </c>
      <c r="BN58" s="43"/>
      <c r="BO58" s="43"/>
      <c r="BP58" s="43"/>
      <c r="BQ58" s="43"/>
      <c r="BR58" s="43"/>
      <c r="BS58" s="49"/>
      <c r="BT58" s="45">
        <f>IF(OR(BN58='Liste déroulante'!$AV$5,BN58='Liste déroulante'!$AV$6,BO58='Liste déroulante'!$AW$5,'Données produit'!BP58='Liste déroulante'!$AX$5,BQ58='Liste déroulante'!$AY$5),"Catégorie E",IF(OR(BR58='Liste déroulante'!$AZ$5,BS58='Liste déroulante'!$BA$5),1,0))</f>
        <v>0</v>
      </c>
      <c r="BU58" s="43"/>
      <c r="BV58" s="43"/>
      <c r="BW58" s="75"/>
      <c r="BX58" s="44">
        <f>IF(OR(BU58='Liste déroulante'!$BB$5,'Données produit'!BU58='Liste déroulante'!$BB$6),"Catégorie E",IF(BV58='Liste déroulante'!$BD$5,4,IF(BW58='Liste déroulante'!$BE$5,1,0)))</f>
        <v>0</v>
      </c>
      <c r="BY58" s="43"/>
      <c r="BZ58" s="43"/>
      <c r="CA58" s="45">
        <f>IF(BY58='Liste déroulante'!$BF$5,"Catégorie E",IF(BZ58='Liste déroulante'!$BG$5,1,0))</f>
        <v>0</v>
      </c>
      <c r="CB58" s="43"/>
      <c r="CC58" s="45">
        <f>IF(CB58='Liste déroulante'!$BH$5,"Catégorie E",0)</f>
        <v>0</v>
      </c>
      <c r="CD58" s="45">
        <f t="shared" si="10"/>
        <v>0</v>
      </c>
      <c r="CE58" s="45">
        <f t="shared" si="11"/>
        <v>0</v>
      </c>
      <c r="CF58" s="45">
        <f t="shared" si="12"/>
        <v>0</v>
      </c>
      <c r="CG58" s="45">
        <f t="shared" si="13"/>
        <v>0</v>
      </c>
      <c r="CH58" s="45">
        <f t="shared" si="14"/>
        <v>0</v>
      </c>
      <c r="CI58" s="45">
        <f t="shared" si="15"/>
        <v>0</v>
      </c>
      <c r="CJ58" s="45">
        <f t="shared" si="16"/>
        <v>0</v>
      </c>
      <c r="CK58" s="44">
        <f t="shared" si="17"/>
        <v>0</v>
      </c>
      <c r="CL58" s="44">
        <f>LARGE('Données produit'!O58:BI58,1)</f>
        <v>0</v>
      </c>
      <c r="CM58" s="44">
        <f t="shared" si="18"/>
        <v>0</v>
      </c>
      <c r="CN58" s="44">
        <f>LARGE('Données produit'!BJ58:CK58,1)</f>
        <v>0</v>
      </c>
      <c r="CO58" s="44">
        <f t="shared" si="19"/>
        <v>0</v>
      </c>
    </row>
    <row r="59" spans="9:93" x14ac:dyDescent="0.35">
      <c r="I59" s="43"/>
      <c r="J59" s="43"/>
      <c r="K59" s="43"/>
      <c r="L59" s="43"/>
      <c r="M59" s="43"/>
      <c r="N59" s="43"/>
      <c r="O59" s="45">
        <f>IF(OR(I59='Liste déroulante'!$F$5,I59='Liste déroulante'!$F$6,I59='Liste déroulante'!$F$7,J59='Liste déroulante'!$G$5,J59='Liste déroulante'!$G$6,K59='Liste déroulante'!$H$5,K59='Liste déroulante'!$H$6,L59='Liste déroulante'!$I$5,L59='Liste déroulante'!$I$6,M59='Liste déroulante'!$J$5,N59='Liste déroulante'!$K$5),'Liste déroulante'!$A$7,IF(OR(I59='Liste déroulante'!$F$8,J59='Liste déroulante'!$G$7,'Données produit'!K59='Liste déroulante'!$H$7),'Liste déroulante'!$A$8,0))</f>
        <v>0</v>
      </c>
      <c r="P59" s="43"/>
      <c r="Q59" s="43"/>
      <c r="R59" s="43"/>
      <c r="S59" s="45">
        <f>IF(OR(P59='Liste déroulante'!$L$5,P59='Liste déroulante'!$L$6,P59='Liste déroulante'!$L$7,Q59='Liste déroulante'!$M$5,R59='Liste déroulante'!$N$5),'Liste déroulante'!$A$7,IF(P59='Liste déroulante'!$L$8,'Liste déroulante'!$A$8,0))</f>
        <v>0</v>
      </c>
      <c r="T59" s="43"/>
      <c r="U59" s="43"/>
      <c r="V59" s="43"/>
      <c r="W59" s="43"/>
      <c r="X59" s="45">
        <f>IF(OR(T59='Liste déroulante'!$O$5,T59='Liste déroulante'!$O$6,T59='Liste déroulante'!$O$7,T59='Liste déroulante'!$O$9,T59='Liste déroulante'!$O$10,T59='Liste déroulante'!$O$11,T59='Liste déroulante'!$O$12,U59='Liste déroulante'!$P$5,U59='Liste déroulante'!$P$6,V59='Liste déroulante'!$Q$5,W59='Liste déroulante'!$R$5),'Liste déroulante'!$A$7,IF(OR(T59='Liste déroulante'!$O$8,'Données produit'!T59='Liste déroulante'!$O$13),'Liste déroulante'!$A$8,0))</f>
        <v>0</v>
      </c>
      <c r="Y59" s="43"/>
      <c r="Z59" s="43"/>
      <c r="AA59" s="43"/>
      <c r="AB59" s="43"/>
      <c r="AC59" s="43"/>
      <c r="AD59" s="43"/>
      <c r="AE59" s="43"/>
      <c r="AF59" s="43"/>
      <c r="AG59" s="43"/>
      <c r="AH59" s="45">
        <f>IF(OR(Y59='Liste déroulante'!$S$5,Y59='Liste déroulante'!$S$7,Z59='Liste déroulante'!$T$5,AA59='Liste déroulante'!$U$5,'Données produit'!AD59='Liste déroulante'!$X$5,AG59='Liste déroulante'!$AA$5),"Catégorie E",IF(OR(Y59='Liste déroulante'!$S$6,Y59='Liste déroulante'!$S$8),"Catégorie D",IF(OR(AA59='Liste déroulante'!$U$6,AA59='Liste déroulante'!$U$7,'Données produit'!AB59='Liste déroulante'!$V$5,'Données produit'!AB59='Liste déroulante'!$V$6,'Données produit'!AC59='Liste déroulante'!$W$5,'Données produit'!AC59='Liste déroulante'!$W$6,'Données produit'!AC59='Liste déroulante'!$W$7,'Données produit'!AC59='Liste déroulante'!$W$8,AD59='Liste déroulante'!$X$6,AE59='Liste déroulante'!$Y$5,AF59='Liste déroulante'!$Z$5),1,0)))</f>
        <v>0</v>
      </c>
      <c r="AI59" s="43"/>
      <c r="AJ59" s="43"/>
      <c r="AK59" s="43"/>
      <c r="AL59" s="43"/>
      <c r="AM59" s="45">
        <f>IF((OR(AI59='Liste déroulante'!$AC$5,AI59='Liste déroulante'!$AC$6,AI59='Liste déroulante'!$AC$7,AJ59='Liste déroulante'!$AD$5,AK59='Liste déroulante'!$AE$5,AL59='Liste déroulante'!$AG$5)),'Liste déroulante'!$A$7,0)</f>
        <v>0</v>
      </c>
      <c r="AN59" s="43"/>
      <c r="AO59" s="43"/>
      <c r="AP59" s="43"/>
      <c r="AQ59" s="45">
        <f>IF(OR(AN59='Liste déroulante'!$AH$5,'Données produit'!AN59='Liste déroulante'!$AH$6,'Données produit'!AN59='Liste déroulante'!$AH$7,'Données produit'!AO59='Liste déroulante'!$AI$5,'Données produit'!AP59='Liste déroulante'!$AJ$5),'Liste déroulante'!$A$8,0)</f>
        <v>0</v>
      </c>
      <c r="AR59" s="43"/>
      <c r="AS59" s="45">
        <f>IF(AR59='Liste déroulante'!$AK$5,4,0)</f>
        <v>0</v>
      </c>
      <c r="AT59" s="63"/>
      <c r="AU59" s="71">
        <f>IF(AT59='Liste déroulante'!$AL$5,3,IF(AT59='Liste déroulante'!$AL$6,3,IF(AT59='Liste déroulante'!$AL$7,2,IF(AT59='Liste déroulante'!$AL$8,1,0))))</f>
        <v>0</v>
      </c>
      <c r="AV59" s="63"/>
      <c r="AW59" s="71">
        <f>IF(AV59='Liste déroulante'!$AM$5,3,IF(AV59='Liste déroulante'!$AM$6,3,IF(AV59='Liste déroulante'!$AM$7,2,IF(AV59='Liste déroulante'!$AM$8,1,0))))</f>
        <v>0</v>
      </c>
      <c r="AX59" s="63"/>
      <c r="AY59" s="72">
        <f>IF(AX59='Liste déroulante'!$AN$5,3,IF(AX59='Liste déroulante'!$AN$6,3,IF(AX59='Liste déroulante'!$AN$7,2,IF(AX59='Liste déroulante'!$AN$8,1,0))))</f>
        <v>0</v>
      </c>
      <c r="AZ59" s="73"/>
      <c r="BA59" s="72">
        <f>IF(OR(AZ59='Liste déroulante'!$AO$5,'Données produit'!AZ59='Liste déroulante'!$AO$6,'Données produit'!AZ59='Liste déroulante'!$AO$7),3,IF('Données produit'!AZ59='Liste déroulante'!$AO$8,2,0))</f>
        <v>0</v>
      </c>
      <c r="BB59" s="63"/>
      <c r="BC59" s="72">
        <f>IF(BB59='Liste déroulante'!$AP$5,3,IF('Données produit'!BB59='Liste déroulante'!$AP$6,2,0))</f>
        <v>0</v>
      </c>
      <c r="BD59" s="63"/>
      <c r="BE59" s="72">
        <f>IF(OR(BD59='Liste déroulante'!$AQ$5,BD59='Liste déroulante'!$AQ$9,BD59='Liste déroulante'!$AQ$10),4,IF(OR(BD59='Liste déroulante'!$AQ$6,BD59='Liste déroulante'!$AQ$11,BD59='Liste déroulante'!$AQ$12),3,IF(OR(BD59='Liste déroulante'!$AQ$7,BD59='Liste déroulante'!$AQ$8,BD59='Liste déroulante'!$AQ$11,BD59='Liste déroulante'!$AQ$12),2,0)))</f>
        <v>0</v>
      </c>
      <c r="BF59" s="63"/>
      <c r="BG59" s="72">
        <f>IF(BF59='Liste déroulante'!$AR$5,4,IF('Données produit'!BF59='Liste déroulante'!$AR$6,3,0))</f>
        <v>0</v>
      </c>
      <c r="BH59" s="63"/>
      <c r="BI59" s="72">
        <f>IF(BH59='Liste déroulante'!$AS$5,3,0)</f>
        <v>0</v>
      </c>
      <c r="BJ59" s="63"/>
      <c r="BK59" s="72">
        <f>IF(BJ59='Liste déroulante'!$AT$5,4,0)</f>
        <v>0</v>
      </c>
      <c r="BL59" s="63"/>
      <c r="BM59" s="72">
        <f>IF(BL59='Liste déroulante'!$AU$5,4,IF('Données produit'!BL59='Liste déroulante'!$AU$6,3,IF(OR('Données produit'!BL59='Liste déroulante'!$AU$7,'Données produit'!BL59='Liste déroulante'!$AU$8),2,0)))</f>
        <v>0</v>
      </c>
      <c r="BN59" s="43"/>
      <c r="BO59" s="43"/>
      <c r="BP59" s="43"/>
      <c r="BQ59" s="43"/>
      <c r="BR59" s="43"/>
      <c r="BS59" s="49"/>
      <c r="BT59" s="45">
        <f>IF(OR(BN59='Liste déroulante'!$AV$5,BN59='Liste déroulante'!$AV$6,BO59='Liste déroulante'!$AW$5,'Données produit'!BP59='Liste déroulante'!$AX$5,BQ59='Liste déroulante'!$AY$5),"Catégorie E",IF(OR(BR59='Liste déroulante'!$AZ$5,BS59='Liste déroulante'!$BA$5),1,0))</f>
        <v>0</v>
      </c>
      <c r="BU59" s="43"/>
      <c r="BV59" s="43"/>
      <c r="BW59" s="75"/>
      <c r="BX59" s="44">
        <f>IF(OR(BU59='Liste déroulante'!$BB$5,'Données produit'!BU59='Liste déroulante'!$BB$6),"Catégorie E",IF(BV59='Liste déroulante'!$BD$5,4,IF(BW59='Liste déroulante'!$BE$5,1,0)))</f>
        <v>0</v>
      </c>
      <c r="BY59" s="43"/>
      <c r="BZ59" s="43"/>
      <c r="CA59" s="45">
        <f>IF(BY59='Liste déroulante'!$BF$5,"Catégorie E",IF(BZ59='Liste déroulante'!$BG$5,1,0))</f>
        <v>0</v>
      </c>
      <c r="CB59" s="43"/>
      <c r="CC59" s="45">
        <f>IF(CB59='Liste déroulante'!$BH$5,"Catégorie E",0)</f>
        <v>0</v>
      </c>
      <c r="CD59" s="45">
        <f t="shared" si="10"/>
        <v>0</v>
      </c>
      <c r="CE59" s="45">
        <f t="shared" si="11"/>
        <v>0</v>
      </c>
      <c r="CF59" s="45">
        <f t="shared" si="12"/>
        <v>0</v>
      </c>
      <c r="CG59" s="45">
        <f t="shared" si="13"/>
        <v>0</v>
      </c>
      <c r="CH59" s="45">
        <f t="shared" si="14"/>
        <v>0</v>
      </c>
      <c r="CI59" s="45">
        <f t="shared" si="15"/>
        <v>0</v>
      </c>
      <c r="CJ59" s="45">
        <f t="shared" si="16"/>
        <v>0</v>
      </c>
      <c r="CK59" s="44">
        <f t="shared" si="17"/>
        <v>0</v>
      </c>
      <c r="CL59" s="44">
        <f>LARGE('Données produit'!O59:BI59,1)</f>
        <v>0</v>
      </c>
      <c r="CM59" s="44">
        <f t="shared" si="18"/>
        <v>0</v>
      </c>
      <c r="CN59" s="44">
        <f>LARGE('Données produit'!BJ59:CK59,1)</f>
        <v>0</v>
      </c>
      <c r="CO59" s="44">
        <f t="shared" si="19"/>
        <v>0</v>
      </c>
    </row>
    <row r="60" spans="9:93" x14ac:dyDescent="0.35">
      <c r="I60" s="43"/>
      <c r="J60" s="43"/>
      <c r="K60" s="43"/>
      <c r="L60" s="43"/>
      <c r="M60" s="43"/>
      <c r="N60" s="43"/>
      <c r="O60" s="45">
        <f>IF(OR(I60='Liste déroulante'!$F$5,I60='Liste déroulante'!$F$6,I60='Liste déroulante'!$F$7,J60='Liste déroulante'!$G$5,J60='Liste déroulante'!$G$6,K60='Liste déroulante'!$H$5,K60='Liste déroulante'!$H$6,L60='Liste déroulante'!$I$5,L60='Liste déroulante'!$I$6,M60='Liste déroulante'!$J$5,N60='Liste déroulante'!$K$5),'Liste déroulante'!$A$7,IF(OR(I60='Liste déroulante'!$F$8,J60='Liste déroulante'!$G$7,'Données produit'!K60='Liste déroulante'!$H$7),'Liste déroulante'!$A$8,0))</f>
        <v>0</v>
      </c>
      <c r="P60" s="43"/>
      <c r="Q60" s="43"/>
      <c r="R60" s="43"/>
      <c r="S60" s="45">
        <f>IF(OR(P60='Liste déroulante'!$L$5,P60='Liste déroulante'!$L$6,P60='Liste déroulante'!$L$7,Q60='Liste déroulante'!$M$5,R60='Liste déroulante'!$N$5),'Liste déroulante'!$A$7,IF(P60='Liste déroulante'!$L$8,'Liste déroulante'!$A$8,0))</f>
        <v>0</v>
      </c>
      <c r="T60" s="43"/>
      <c r="U60" s="43"/>
      <c r="V60" s="43"/>
      <c r="W60" s="43"/>
      <c r="X60" s="45">
        <f>IF(OR(T60='Liste déroulante'!$O$5,T60='Liste déroulante'!$O$6,T60='Liste déroulante'!$O$7,T60='Liste déroulante'!$O$9,T60='Liste déroulante'!$O$10,T60='Liste déroulante'!$O$11,T60='Liste déroulante'!$O$12,U60='Liste déroulante'!$P$5,U60='Liste déroulante'!$P$6,V60='Liste déroulante'!$Q$5,W60='Liste déroulante'!$R$5),'Liste déroulante'!$A$7,IF(OR(T60='Liste déroulante'!$O$8,'Données produit'!T60='Liste déroulante'!$O$13),'Liste déroulante'!$A$8,0))</f>
        <v>0</v>
      </c>
      <c r="Y60" s="43"/>
      <c r="Z60" s="43"/>
      <c r="AA60" s="43"/>
      <c r="AB60" s="43"/>
      <c r="AC60" s="43"/>
      <c r="AD60" s="43"/>
      <c r="AE60" s="43"/>
      <c r="AF60" s="43"/>
      <c r="AG60" s="43"/>
      <c r="AH60" s="45">
        <f>IF(OR(Y60='Liste déroulante'!$S$5,Y60='Liste déroulante'!$S$7,Z60='Liste déroulante'!$T$5,AA60='Liste déroulante'!$U$5,'Données produit'!AD60='Liste déroulante'!$X$5,AG60='Liste déroulante'!$AA$5),"Catégorie E",IF(OR(Y60='Liste déroulante'!$S$6,Y60='Liste déroulante'!$S$8),"Catégorie D",IF(OR(AA60='Liste déroulante'!$U$6,AA60='Liste déroulante'!$U$7,'Données produit'!AB60='Liste déroulante'!$V$5,'Données produit'!AB60='Liste déroulante'!$V$6,'Données produit'!AC60='Liste déroulante'!$W$5,'Données produit'!AC60='Liste déroulante'!$W$6,'Données produit'!AC60='Liste déroulante'!$W$7,'Données produit'!AC60='Liste déroulante'!$W$8,AD60='Liste déroulante'!$X$6,AE60='Liste déroulante'!$Y$5,AF60='Liste déroulante'!$Z$5),1,0)))</f>
        <v>0</v>
      </c>
      <c r="AI60" s="43"/>
      <c r="AJ60" s="43"/>
      <c r="AK60" s="43"/>
      <c r="AL60" s="43"/>
      <c r="AM60" s="45">
        <f>IF((OR(AI60='Liste déroulante'!$AC$5,AI60='Liste déroulante'!$AC$6,AI60='Liste déroulante'!$AC$7,AJ60='Liste déroulante'!$AD$5,AK60='Liste déroulante'!$AE$5,AL60='Liste déroulante'!$AG$5)),'Liste déroulante'!$A$7,0)</f>
        <v>0</v>
      </c>
      <c r="AN60" s="43"/>
      <c r="AO60" s="43"/>
      <c r="AP60" s="43"/>
      <c r="AQ60" s="45">
        <f>IF(OR(AN60='Liste déroulante'!$AH$5,'Données produit'!AN60='Liste déroulante'!$AH$6,'Données produit'!AN60='Liste déroulante'!$AH$7,'Données produit'!AO60='Liste déroulante'!$AI$5,'Données produit'!AP60='Liste déroulante'!$AJ$5),'Liste déroulante'!$A$8,0)</f>
        <v>0</v>
      </c>
      <c r="AR60" s="43"/>
      <c r="AS60" s="45">
        <f>IF(AR60='Liste déroulante'!$AK$5,4,0)</f>
        <v>0</v>
      </c>
      <c r="AT60" s="63"/>
      <c r="AU60" s="71">
        <f>IF(AT60='Liste déroulante'!$AL$5,3,IF(AT60='Liste déroulante'!$AL$6,3,IF(AT60='Liste déroulante'!$AL$7,2,IF(AT60='Liste déroulante'!$AL$8,1,0))))</f>
        <v>0</v>
      </c>
      <c r="AV60" s="63"/>
      <c r="AW60" s="71">
        <f>IF(AV60='Liste déroulante'!$AM$5,3,IF(AV60='Liste déroulante'!$AM$6,3,IF(AV60='Liste déroulante'!$AM$7,2,IF(AV60='Liste déroulante'!$AM$8,1,0))))</f>
        <v>0</v>
      </c>
      <c r="AX60" s="63"/>
      <c r="AY60" s="72">
        <f>IF(AX60='Liste déroulante'!$AN$5,3,IF(AX60='Liste déroulante'!$AN$6,3,IF(AX60='Liste déroulante'!$AN$7,2,IF(AX60='Liste déroulante'!$AN$8,1,0))))</f>
        <v>0</v>
      </c>
      <c r="AZ60" s="73"/>
      <c r="BA60" s="72">
        <f>IF(OR(AZ60='Liste déroulante'!$AO$5,'Données produit'!AZ60='Liste déroulante'!$AO$6,'Données produit'!AZ60='Liste déroulante'!$AO$7),3,IF('Données produit'!AZ60='Liste déroulante'!$AO$8,2,0))</f>
        <v>0</v>
      </c>
      <c r="BB60" s="63"/>
      <c r="BC60" s="72">
        <f>IF(BB60='Liste déroulante'!$AP$5,3,IF('Données produit'!BB60='Liste déroulante'!$AP$6,2,0))</f>
        <v>0</v>
      </c>
      <c r="BD60" s="63"/>
      <c r="BE60" s="72">
        <f>IF(OR(BD60='Liste déroulante'!$AQ$5,BD60='Liste déroulante'!$AQ$9,BD60='Liste déroulante'!$AQ$10),4,IF(OR(BD60='Liste déroulante'!$AQ$6,BD60='Liste déroulante'!$AQ$11,BD60='Liste déroulante'!$AQ$12),3,IF(OR(BD60='Liste déroulante'!$AQ$7,BD60='Liste déroulante'!$AQ$8,BD60='Liste déroulante'!$AQ$11,BD60='Liste déroulante'!$AQ$12),2,0)))</f>
        <v>0</v>
      </c>
      <c r="BF60" s="63"/>
      <c r="BG60" s="72">
        <f>IF(BF60='Liste déroulante'!$AR$5,4,IF('Données produit'!BF60='Liste déroulante'!$AR$6,3,0))</f>
        <v>0</v>
      </c>
      <c r="BH60" s="63"/>
      <c r="BI60" s="72">
        <f>IF(BH60='Liste déroulante'!$AS$5,3,0)</f>
        <v>0</v>
      </c>
      <c r="BJ60" s="63"/>
      <c r="BK60" s="72">
        <f>IF(BJ60='Liste déroulante'!$AT$5,4,0)</f>
        <v>0</v>
      </c>
      <c r="BL60" s="63"/>
      <c r="BM60" s="72">
        <f>IF(BL60='Liste déroulante'!$AU$5,4,IF('Données produit'!BL60='Liste déroulante'!$AU$6,3,IF(OR('Données produit'!BL60='Liste déroulante'!$AU$7,'Données produit'!BL60='Liste déroulante'!$AU$8),2,0)))</f>
        <v>0</v>
      </c>
      <c r="BN60" s="43"/>
      <c r="BO60" s="43"/>
      <c r="BP60" s="43"/>
      <c r="BQ60" s="43"/>
      <c r="BR60" s="43"/>
      <c r="BS60" s="49"/>
      <c r="BT60" s="45">
        <f>IF(OR(BN60='Liste déroulante'!$AV$5,BN60='Liste déroulante'!$AV$6,BO60='Liste déroulante'!$AW$5,'Données produit'!BP60='Liste déroulante'!$AX$5,BQ60='Liste déroulante'!$AY$5),"Catégorie E",IF(OR(BR60='Liste déroulante'!$AZ$5,BS60='Liste déroulante'!$BA$5),1,0))</f>
        <v>0</v>
      </c>
      <c r="BU60" s="43"/>
      <c r="BV60" s="43"/>
      <c r="BW60" s="75"/>
      <c r="BX60" s="44">
        <f>IF(OR(BU60='Liste déroulante'!$BB$5,'Données produit'!BU60='Liste déroulante'!$BB$6),"Catégorie E",IF(BV60='Liste déroulante'!$BD$5,4,IF(BW60='Liste déroulante'!$BE$5,1,0)))</f>
        <v>0</v>
      </c>
      <c r="BY60" s="43"/>
      <c r="BZ60" s="43"/>
      <c r="CA60" s="45">
        <f>IF(BY60='Liste déroulante'!$BF$5,"Catégorie E",IF(BZ60='Liste déroulante'!$BG$5,1,0))</f>
        <v>0</v>
      </c>
      <c r="CB60" s="43"/>
      <c r="CC60" s="45">
        <f>IF(CB60='Liste déroulante'!$BH$5,"Catégorie E",0)</f>
        <v>0</v>
      </c>
      <c r="CD60" s="45">
        <f t="shared" si="10"/>
        <v>0</v>
      </c>
      <c r="CE60" s="45">
        <f t="shared" si="11"/>
        <v>0</v>
      </c>
      <c r="CF60" s="45">
        <f t="shared" si="12"/>
        <v>0</v>
      </c>
      <c r="CG60" s="45">
        <f t="shared" si="13"/>
        <v>0</v>
      </c>
      <c r="CH60" s="45">
        <f t="shared" si="14"/>
        <v>0</v>
      </c>
      <c r="CI60" s="45">
        <f t="shared" si="15"/>
        <v>0</v>
      </c>
      <c r="CJ60" s="45">
        <f t="shared" si="16"/>
        <v>0</v>
      </c>
      <c r="CK60" s="44">
        <f t="shared" si="17"/>
        <v>0</v>
      </c>
      <c r="CL60" s="44">
        <f>LARGE('Données produit'!O60:BI60,1)</f>
        <v>0</v>
      </c>
      <c r="CM60" s="44">
        <f t="shared" si="18"/>
        <v>0</v>
      </c>
      <c r="CN60" s="44">
        <f>LARGE('Données produit'!BJ60:CK60,1)</f>
        <v>0</v>
      </c>
      <c r="CO60" s="44">
        <f t="shared" si="19"/>
        <v>0</v>
      </c>
    </row>
    <row r="61" spans="9:93" x14ac:dyDescent="0.35">
      <c r="I61" s="43"/>
      <c r="J61" s="43"/>
      <c r="K61" s="43"/>
      <c r="L61" s="43"/>
      <c r="M61" s="43"/>
      <c r="N61" s="43"/>
      <c r="O61" s="45">
        <f>IF(OR(I61='Liste déroulante'!$F$5,I61='Liste déroulante'!$F$6,I61='Liste déroulante'!$F$7,J61='Liste déroulante'!$G$5,J61='Liste déroulante'!$G$6,K61='Liste déroulante'!$H$5,K61='Liste déroulante'!$H$6,L61='Liste déroulante'!$I$5,L61='Liste déroulante'!$I$6,M61='Liste déroulante'!$J$5,N61='Liste déroulante'!$K$5),'Liste déroulante'!$A$7,IF(OR(I61='Liste déroulante'!$F$8,J61='Liste déroulante'!$G$7,'Données produit'!K61='Liste déroulante'!$H$7),'Liste déroulante'!$A$8,0))</f>
        <v>0</v>
      </c>
      <c r="P61" s="43"/>
      <c r="Q61" s="43"/>
      <c r="R61" s="43"/>
      <c r="S61" s="45">
        <f>IF(OR(P61='Liste déroulante'!$L$5,P61='Liste déroulante'!$L$6,P61='Liste déroulante'!$L$7,Q61='Liste déroulante'!$M$5,R61='Liste déroulante'!$N$5),'Liste déroulante'!$A$7,IF(P61='Liste déroulante'!$L$8,'Liste déroulante'!$A$8,0))</f>
        <v>0</v>
      </c>
      <c r="T61" s="43"/>
      <c r="U61" s="43"/>
      <c r="V61" s="43"/>
      <c r="W61" s="43"/>
      <c r="X61" s="45">
        <f>IF(OR(T61='Liste déroulante'!$O$5,T61='Liste déroulante'!$O$6,T61='Liste déroulante'!$O$7,T61='Liste déroulante'!$O$9,T61='Liste déroulante'!$O$10,T61='Liste déroulante'!$O$11,T61='Liste déroulante'!$O$12,U61='Liste déroulante'!$P$5,U61='Liste déroulante'!$P$6,V61='Liste déroulante'!$Q$5,W61='Liste déroulante'!$R$5),'Liste déroulante'!$A$7,IF(OR(T61='Liste déroulante'!$O$8,'Données produit'!T61='Liste déroulante'!$O$13),'Liste déroulante'!$A$8,0))</f>
        <v>0</v>
      </c>
      <c r="Y61" s="43"/>
      <c r="Z61" s="43"/>
      <c r="AA61" s="43"/>
      <c r="AB61" s="43"/>
      <c r="AC61" s="43"/>
      <c r="AD61" s="43"/>
      <c r="AE61" s="43"/>
      <c r="AF61" s="43"/>
      <c r="AG61" s="43"/>
      <c r="AH61" s="45">
        <f>IF(OR(Y61='Liste déroulante'!$S$5,Y61='Liste déroulante'!$S$7,Z61='Liste déroulante'!$T$5,AA61='Liste déroulante'!$U$5,'Données produit'!AD61='Liste déroulante'!$X$5,AG61='Liste déroulante'!$AA$5),"Catégorie E",IF(OR(Y61='Liste déroulante'!$S$6,Y61='Liste déroulante'!$S$8),"Catégorie D",IF(OR(AA61='Liste déroulante'!$U$6,AA61='Liste déroulante'!$U$7,'Données produit'!AB61='Liste déroulante'!$V$5,'Données produit'!AB61='Liste déroulante'!$V$6,'Données produit'!AC61='Liste déroulante'!$W$5,'Données produit'!AC61='Liste déroulante'!$W$6,'Données produit'!AC61='Liste déroulante'!$W$7,'Données produit'!AC61='Liste déroulante'!$W$8,AD61='Liste déroulante'!$X$6,AE61='Liste déroulante'!$Y$5,AF61='Liste déroulante'!$Z$5),1,0)))</f>
        <v>0</v>
      </c>
      <c r="AI61" s="43"/>
      <c r="AJ61" s="43"/>
      <c r="AK61" s="43"/>
      <c r="AL61" s="43"/>
      <c r="AM61" s="45">
        <f>IF((OR(AI61='Liste déroulante'!$AC$5,AI61='Liste déroulante'!$AC$6,AI61='Liste déroulante'!$AC$7,AJ61='Liste déroulante'!$AD$5,AK61='Liste déroulante'!$AE$5,AL61='Liste déroulante'!$AG$5)),'Liste déroulante'!$A$7,0)</f>
        <v>0</v>
      </c>
      <c r="AN61" s="43"/>
      <c r="AO61" s="43"/>
      <c r="AP61" s="43"/>
      <c r="AQ61" s="45">
        <f>IF(OR(AN61='Liste déroulante'!$AH$5,'Données produit'!AN61='Liste déroulante'!$AH$6,'Données produit'!AN61='Liste déroulante'!$AH$7,'Données produit'!AO61='Liste déroulante'!$AI$5,'Données produit'!AP61='Liste déroulante'!$AJ$5),'Liste déroulante'!$A$8,0)</f>
        <v>0</v>
      </c>
      <c r="AR61" s="43"/>
      <c r="AS61" s="45">
        <f>IF(AR61='Liste déroulante'!$AK$5,4,0)</f>
        <v>0</v>
      </c>
      <c r="AT61" s="63"/>
      <c r="AU61" s="71">
        <f>IF(AT61='Liste déroulante'!$AL$5,3,IF(AT61='Liste déroulante'!$AL$6,3,IF(AT61='Liste déroulante'!$AL$7,2,IF(AT61='Liste déroulante'!$AL$8,1,0))))</f>
        <v>0</v>
      </c>
      <c r="AV61" s="63"/>
      <c r="AW61" s="71">
        <f>IF(AV61='Liste déroulante'!$AM$5,3,IF(AV61='Liste déroulante'!$AM$6,3,IF(AV61='Liste déroulante'!$AM$7,2,IF(AV61='Liste déroulante'!$AM$8,1,0))))</f>
        <v>0</v>
      </c>
      <c r="AX61" s="63"/>
      <c r="AY61" s="72">
        <f>IF(AX61='Liste déroulante'!$AN$5,3,IF(AX61='Liste déroulante'!$AN$6,3,IF(AX61='Liste déroulante'!$AN$7,2,IF(AX61='Liste déroulante'!$AN$8,1,0))))</f>
        <v>0</v>
      </c>
      <c r="AZ61" s="73"/>
      <c r="BA61" s="72">
        <f>IF(OR(AZ61='Liste déroulante'!$AO$5,'Données produit'!AZ61='Liste déroulante'!$AO$6,'Données produit'!AZ61='Liste déroulante'!$AO$7),3,IF('Données produit'!AZ61='Liste déroulante'!$AO$8,2,0))</f>
        <v>0</v>
      </c>
      <c r="BB61" s="63"/>
      <c r="BC61" s="72">
        <f>IF(BB61='Liste déroulante'!$AP$5,3,IF('Données produit'!BB61='Liste déroulante'!$AP$6,2,0))</f>
        <v>0</v>
      </c>
      <c r="BD61" s="63"/>
      <c r="BE61" s="72">
        <f>IF(OR(BD61='Liste déroulante'!$AQ$5,BD61='Liste déroulante'!$AQ$9,BD61='Liste déroulante'!$AQ$10),4,IF(OR(BD61='Liste déroulante'!$AQ$6,BD61='Liste déroulante'!$AQ$11,BD61='Liste déroulante'!$AQ$12),3,IF(OR(BD61='Liste déroulante'!$AQ$7,BD61='Liste déroulante'!$AQ$8,BD61='Liste déroulante'!$AQ$11,BD61='Liste déroulante'!$AQ$12),2,0)))</f>
        <v>0</v>
      </c>
      <c r="BF61" s="63"/>
      <c r="BG61" s="72">
        <f>IF(BF61='Liste déroulante'!$AR$5,4,IF('Données produit'!BF61='Liste déroulante'!$AR$6,3,0))</f>
        <v>0</v>
      </c>
      <c r="BH61" s="63"/>
      <c r="BI61" s="72">
        <f>IF(BH61='Liste déroulante'!$AS$5,3,0)</f>
        <v>0</v>
      </c>
      <c r="BJ61" s="63"/>
      <c r="BK61" s="72">
        <f>IF(BJ61='Liste déroulante'!$AT$5,4,0)</f>
        <v>0</v>
      </c>
      <c r="BL61" s="63"/>
      <c r="BM61" s="72">
        <f>IF(BL61='Liste déroulante'!$AU$5,4,IF('Données produit'!BL61='Liste déroulante'!$AU$6,3,IF(OR('Données produit'!BL61='Liste déroulante'!$AU$7,'Données produit'!BL61='Liste déroulante'!$AU$8),2,0)))</f>
        <v>0</v>
      </c>
      <c r="BN61" s="43"/>
      <c r="BO61" s="43"/>
      <c r="BP61" s="43"/>
      <c r="BQ61" s="43"/>
      <c r="BR61" s="43"/>
      <c r="BS61" s="49"/>
      <c r="BT61" s="45">
        <f>IF(OR(BN61='Liste déroulante'!$AV$5,BN61='Liste déroulante'!$AV$6,BO61='Liste déroulante'!$AW$5,'Données produit'!BP61='Liste déroulante'!$AX$5,BQ61='Liste déroulante'!$AY$5),"Catégorie E",IF(OR(BR61='Liste déroulante'!$AZ$5,BS61='Liste déroulante'!$BA$5),1,0))</f>
        <v>0</v>
      </c>
      <c r="BU61" s="43"/>
      <c r="BV61" s="43"/>
      <c r="BW61" s="75"/>
      <c r="BX61" s="44">
        <f>IF(OR(BU61='Liste déroulante'!$BB$5,'Données produit'!BU61='Liste déroulante'!$BB$6),"Catégorie E",IF(BV61='Liste déroulante'!$BD$5,4,IF(BW61='Liste déroulante'!$BE$5,1,0)))</f>
        <v>0</v>
      </c>
      <c r="BY61" s="43"/>
      <c r="BZ61" s="43"/>
      <c r="CA61" s="45">
        <f>IF(BY61='Liste déroulante'!$BF$5,"Catégorie E",IF(BZ61='Liste déroulante'!$BG$5,1,0))</f>
        <v>0</v>
      </c>
      <c r="CB61" s="43"/>
      <c r="CC61" s="45">
        <f>IF(CB61='Liste déroulante'!$BH$5,"Catégorie E",0)</f>
        <v>0</v>
      </c>
      <c r="CD61" s="45">
        <f t="shared" si="10"/>
        <v>0</v>
      </c>
      <c r="CE61" s="45">
        <f t="shared" si="11"/>
        <v>0</v>
      </c>
      <c r="CF61" s="45">
        <f t="shared" si="12"/>
        <v>0</v>
      </c>
      <c r="CG61" s="45">
        <f t="shared" si="13"/>
        <v>0</v>
      </c>
      <c r="CH61" s="45">
        <f t="shared" si="14"/>
        <v>0</v>
      </c>
      <c r="CI61" s="45">
        <f t="shared" si="15"/>
        <v>0</v>
      </c>
      <c r="CJ61" s="45">
        <f t="shared" si="16"/>
        <v>0</v>
      </c>
      <c r="CK61" s="44">
        <f t="shared" si="17"/>
        <v>0</v>
      </c>
      <c r="CL61" s="44">
        <f>LARGE('Données produit'!O61:BI61,1)</f>
        <v>0</v>
      </c>
      <c r="CM61" s="44">
        <f t="shared" si="18"/>
        <v>0</v>
      </c>
      <c r="CN61" s="44">
        <f>LARGE('Données produit'!BJ61:CK61,1)</f>
        <v>0</v>
      </c>
      <c r="CO61" s="44">
        <f t="shared" si="19"/>
        <v>0</v>
      </c>
    </row>
    <row r="62" spans="9:93" x14ac:dyDescent="0.35">
      <c r="I62" s="43"/>
      <c r="J62" s="43"/>
      <c r="K62" s="43"/>
      <c r="L62" s="43"/>
      <c r="M62" s="43"/>
      <c r="N62" s="43"/>
      <c r="O62" s="45">
        <f>IF(OR(I62='Liste déroulante'!$F$5,I62='Liste déroulante'!$F$6,I62='Liste déroulante'!$F$7,J62='Liste déroulante'!$G$5,J62='Liste déroulante'!$G$6,K62='Liste déroulante'!$H$5,K62='Liste déroulante'!$H$6,L62='Liste déroulante'!$I$5,L62='Liste déroulante'!$I$6,M62='Liste déroulante'!$J$5,N62='Liste déroulante'!$K$5),'Liste déroulante'!$A$7,IF(OR(I62='Liste déroulante'!$F$8,J62='Liste déroulante'!$G$7,'Données produit'!K62='Liste déroulante'!$H$7),'Liste déroulante'!$A$8,0))</f>
        <v>0</v>
      </c>
      <c r="P62" s="43"/>
      <c r="Q62" s="43"/>
      <c r="R62" s="43"/>
      <c r="S62" s="45">
        <f>IF(OR(P62='Liste déroulante'!$L$5,P62='Liste déroulante'!$L$6,P62='Liste déroulante'!$L$7,Q62='Liste déroulante'!$M$5,R62='Liste déroulante'!$N$5),'Liste déroulante'!$A$7,IF(P62='Liste déroulante'!$L$8,'Liste déroulante'!$A$8,0))</f>
        <v>0</v>
      </c>
      <c r="T62" s="43"/>
      <c r="U62" s="43"/>
      <c r="V62" s="43"/>
      <c r="W62" s="43"/>
      <c r="X62" s="45">
        <f>IF(OR(T62='Liste déroulante'!$O$5,T62='Liste déroulante'!$O$6,T62='Liste déroulante'!$O$7,T62='Liste déroulante'!$O$9,T62='Liste déroulante'!$O$10,T62='Liste déroulante'!$O$11,T62='Liste déroulante'!$O$12,U62='Liste déroulante'!$P$5,U62='Liste déroulante'!$P$6,V62='Liste déroulante'!$Q$5,W62='Liste déroulante'!$R$5),'Liste déroulante'!$A$7,IF(OR(T62='Liste déroulante'!$O$8,'Données produit'!T62='Liste déroulante'!$O$13),'Liste déroulante'!$A$8,0))</f>
        <v>0</v>
      </c>
      <c r="Y62" s="43"/>
      <c r="Z62" s="43"/>
      <c r="AA62" s="43"/>
      <c r="AB62" s="43"/>
      <c r="AC62" s="43"/>
      <c r="AD62" s="43"/>
      <c r="AE62" s="43"/>
      <c r="AF62" s="43"/>
      <c r="AG62" s="43"/>
      <c r="AH62" s="45">
        <f>IF(OR(Y62='Liste déroulante'!$S$5,Y62='Liste déroulante'!$S$7,Z62='Liste déroulante'!$T$5,AA62='Liste déroulante'!$U$5,'Données produit'!AD62='Liste déroulante'!$X$5,AG62='Liste déroulante'!$AA$5),"Catégorie E",IF(OR(Y62='Liste déroulante'!$S$6,Y62='Liste déroulante'!$S$8),"Catégorie D",IF(OR(AA62='Liste déroulante'!$U$6,AA62='Liste déroulante'!$U$7,'Données produit'!AB62='Liste déroulante'!$V$5,'Données produit'!AB62='Liste déroulante'!$V$6,'Données produit'!AC62='Liste déroulante'!$W$5,'Données produit'!AC62='Liste déroulante'!$W$6,'Données produit'!AC62='Liste déroulante'!$W$7,'Données produit'!AC62='Liste déroulante'!$W$8,AD62='Liste déroulante'!$X$6,AE62='Liste déroulante'!$Y$5,AF62='Liste déroulante'!$Z$5),1,0)))</f>
        <v>0</v>
      </c>
      <c r="AI62" s="43"/>
      <c r="AJ62" s="43"/>
      <c r="AK62" s="43"/>
      <c r="AL62" s="43"/>
      <c r="AM62" s="45">
        <f>IF((OR(AI62='Liste déroulante'!$AC$5,AI62='Liste déroulante'!$AC$6,AI62='Liste déroulante'!$AC$7,AJ62='Liste déroulante'!$AD$5,AK62='Liste déroulante'!$AE$5,AL62='Liste déroulante'!$AG$5)),'Liste déroulante'!$A$7,0)</f>
        <v>0</v>
      </c>
      <c r="AN62" s="43"/>
      <c r="AO62" s="43"/>
      <c r="AP62" s="43"/>
      <c r="AQ62" s="45">
        <f>IF(OR(AN62='Liste déroulante'!$AH$5,'Données produit'!AN62='Liste déroulante'!$AH$6,'Données produit'!AN62='Liste déroulante'!$AH$7,'Données produit'!AO62='Liste déroulante'!$AI$5,'Données produit'!AP62='Liste déroulante'!$AJ$5),'Liste déroulante'!$A$8,0)</f>
        <v>0</v>
      </c>
      <c r="AR62" s="43"/>
      <c r="AS62" s="45">
        <f>IF(AR62='Liste déroulante'!$AK$5,4,0)</f>
        <v>0</v>
      </c>
      <c r="AT62" s="63"/>
      <c r="AU62" s="71">
        <f>IF(AT62='Liste déroulante'!$AL$5,3,IF(AT62='Liste déroulante'!$AL$6,3,IF(AT62='Liste déroulante'!$AL$7,2,IF(AT62='Liste déroulante'!$AL$8,1,0))))</f>
        <v>0</v>
      </c>
      <c r="AV62" s="63"/>
      <c r="AW62" s="71">
        <f>IF(AV62='Liste déroulante'!$AM$5,3,IF(AV62='Liste déroulante'!$AM$6,3,IF(AV62='Liste déroulante'!$AM$7,2,IF(AV62='Liste déroulante'!$AM$8,1,0))))</f>
        <v>0</v>
      </c>
      <c r="AX62" s="63"/>
      <c r="AY62" s="72">
        <f>IF(AX62='Liste déroulante'!$AN$5,3,IF(AX62='Liste déroulante'!$AN$6,3,IF(AX62='Liste déroulante'!$AN$7,2,IF(AX62='Liste déroulante'!$AN$8,1,0))))</f>
        <v>0</v>
      </c>
      <c r="AZ62" s="73"/>
      <c r="BA62" s="72">
        <f>IF(OR(AZ62='Liste déroulante'!$AO$5,'Données produit'!AZ62='Liste déroulante'!$AO$6,'Données produit'!AZ62='Liste déroulante'!$AO$7),3,IF('Données produit'!AZ62='Liste déroulante'!$AO$8,2,0))</f>
        <v>0</v>
      </c>
      <c r="BB62" s="63"/>
      <c r="BC62" s="72">
        <f>IF(BB62='Liste déroulante'!$AP$5,3,IF('Données produit'!BB62='Liste déroulante'!$AP$6,2,0))</f>
        <v>0</v>
      </c>
      <c r="BD62" s="63"/>
      <c r="BE62" s="72">
        <f>IF(OR(BD62='Liste déroulante'!$AQ$5,BD62='Liste déroulante'!$AQ$9,BD62='Liste déroulante'!$AQ$10),4,IF(OR(BD62='Liste déroulante'!$AQ$6,BD62='Liste déroulante'!$AQ$11,BD62='Liste déroulante'!$AQ$12),3,IF(OR(BD62='Liste déroulante'!$AQ$7,BD62='Liste déroulante'!$AQ$8,BD62='Liste déroulante'!$AQ$11,BD62='Liste déroulante'!$AQ$12),2,0)))</f>
        <v>0</v>
      </c>
      <c r="BF62" s="63"/>
      <c r="BG62" s="72">
        <f>IF(BF62='Liste déroulante'!$AR$5,4,IF('Données produit'!BF62='Liste déroulante'!$AR$6,3,0))</f>
        <v>0</v>
      </c>
      <c r="BH62" s="63"/>
      <c r="BI62" s="72">
        <f>IF(BH62='Liste déroulante'!$AS$5,3,0)</f>
        <v>0</v>
      </c>
      <c r="BJ62" s="63"/>
      <c r="BK62" s="72">
        <f>IF(BJ62='Liste déroulante'!$AT$5,4,0)</f>
        <v>0</v>
      </c>
      <c r="BL62" s="63"/>
      <c r="BM62" s="72">
        <f>IF(BL62='Liste déroulante'!$AU$5,4,IF('Données produit'!BL62='Liste déroulante'!$AU$6,3,IF(OR('Données produit'!BL62='Liste déroulante'!$AU$7,'Données produit'!BL62='Liste déroulante'!$AU$8),2,0)))</f>
        <v>0</v>
      </c>
      <c r="BN62" s="43"/>
      <c r="BO62" s="43"/>
      <c r="BP62" s="43"/>
      <c r="BQ62" s="43"/>
      <c r="BR62" s="43"/>
      <c r="BS62" s="49"/>
      <c r="BT62" s="45">
        <f>IF(OR(BN62='Liste déroulante'!$AV$5,BN62='Liste déroulante'!$AV$6,BO62='Liste déroulante'!$AW$5,'Données produit'!BP62='Liste déroulante'!$AX$5,BQ62='Liste déroulante'!$AY$5),"Catégorie E",IF(OR(BR62='Liste déroulante'!$AZ$5,BS62='Liste déroulante'!$BA$5),1,0))</f>
        <v>0</v>
      </c>
      <c r="BU62" s="43"/>
      <c r="BV62" s="43"/>
      <c r="BW62" s="75"/>
      <c r="BX62" s="44">
        <f>IF(OR(BU62='Liste déroulante'!$BB$5,'Données produit'!BU62='Liste déroulante'!$BB$6),"Catégorie E",IF(BV62='Liste déroulante'!$BD$5,4,IF(BW62='Liste déroulante'!$BE$5,1,0)))</f>
        <v>0</v>
      </c>
      <c r="BY62" s="43"/>
      <c r="BZ62" s="43"/>
      <c r="CA62" s="45">
        <f>IF(BY62='Liste déroulante'!$BF$5,"Catégorie E",IF(BZ62='Liste déroulante'!$BG$5,1,0))</f>
        <v>0</v>
      </c>
      <c r="CB62" s="43"/>
      <c r="CC62" s="45">
        <f>IF(CB62='Liste déroulante'!$BH$5,"Catégorie E",0)</f>
        <v>0</v>
      </c>
      <c r="CD62" s="45">
        <f t="shared" si="10"/>
        <v>0</v>
      </c>
      <c r="CE62" s="45">
        <f t="shared" si="11"/>
        <v>0</v>
      </c>
      <c r="CF62" s="45">
        <f t="shared" si="12"/>
        <v>0</v>
      </c>
      <c r="CG62" s="45">
        <f t="shared" si="13"/>
        <v>0</v>
      </c>
      <c r="CH62" s="45">
        <f t="shared" si="14"/>
        <v>0</v>
      </c>
      <c r="CI62" s="45">
        <f t="shared" si="15"/>
        <v>0</v>
      </c>
      <c r="CJ62" s="45">
        <f t="shared" si="16"/>
        <v>0</v>
      </c>
      <c r="CK62" s="44">
        <f t="shared" si="17"/>
        <v>0</v>
      </c>
      <c r="CL62" s="44">
        <f>LARGE('Données produit'!O62:BI62,1)</f>
        <v>0</v>
      </c>
      <c r="CM62" s="44">
        <f t="shared" si="18"/>
        <v>0</v>
      </c>
      <c r="CN62" s="44">
        <f>LARGE('Données produit'!BJ62:CK62,1)</f>
        <v>0</v>
      </c>
      <c r="CO62" s="44">
        <f t="shared" si="19"/>
        <v>0</v>
      </c>
    </row>
    <row r="63" spans="9:93" x14ac:dyDescent="0.35">
      <c r="I63" s="43"/>
      <c r="J63" s="43"/>
      <c r="K63" s="43"/>
      <c r="L63" s="43"/>
      <c r="M63" s="43"/>
      <c r="N63" s="43"/>
      <c r="O63" s="45">
        <f>IF(OR(I63='Liste déroulante'!$F$5,I63='Liste déroulante'!$F$6,I63='Liste déroulante'!$F$7,J63='Liste déroulante'!$G$5,J63='Liste déroulante'!$G$6,K63='Liste déroulante'!$H$5,K63='Liste déroulante'!$H$6,L63='Liste déroulante'!$I$5,L63='Liste déroulante'!$I$6,M63='Liste déroulante'!$J$5,N63='Liste déroulante'!$K$5),'Liste déroulante'!$A$7,IF(OR(I63='Liste déroulante'!$F$8,J63='Liste déroulante'!$G$7,'Données produit'!K63='Liste déroulante'!$H$7),'Liste déroulante'!$A$8,0))</f>
        <v>0</v>
      </c>
      <c r="P63" s="43"/>
      <c r="Q63" s="43"/>
      <c r="R63" s="43"/>
      <c r="S63" s="45">
        <f>IF(OR(P63='Liste déroulante'!$L$5,P63='Liste déroulante'!$L$6,P63='Liste déroulante'!$L$7,Q63='Liste déroulante'!$M$5,R63='Liste déroulante'!$N$5),'Liste déroulante'!$A$7,IF(P63='Liste déroulante'!$L$8,'Liste déroulante'!$A$8,0))</f>
        <v>0</v>
      </c>
      <c r="T63" s="43"/>
      <c r="U63" s="43"/>
      <c r="V63" s="43"/>
      <c r="W63" s="43"/>
      <c r="X63" s="45">
        <f>IF(OR(T63='Liste déroulante'!$O$5,T63='Liste déroulante'!$O$6,T63='Liste déroulante'!$O$7,T63='Liste déroulante'!$O$9,T63='Liste déroulante'!$O$10,T63='Liste déroulante'!$O$11,T63='Liste déroulante'!$O$12,U63='Liste déroulante'!$P$5,U63='Liste déroulante'!$P$6,V63='Liste déroulante'!$Q$5,W63='Liste déroulante'!$R$5),'Liste déroulante'!$A$7,IF(OR(T63='Liste déroulante'!$O$8,'Données produit'!T63='Liste déroulante'!$O$13),'Liste déroulante'!$A$8,0))</f>
        <v>0</v>
      </c>
      <c r="Y63" s="43"/>
      <c r="Z63" s="43"/>
      <c r="AA63" s="43"/>
      <c r="AB63" s="43"/>
      <c r="AC63" s="43"/>
      <c r="AD63" s="43"/>
      <c r="AE63" s="43"/>
      <c r="AF63" s="43"/>
      <c r="AG63" s="43"/>
      <c r="AH63" s="45">
        <f>IF(OR(Y63='Liste déroulante'!$S$5,Y63='Liste déroulante'!$S$7,Z63='Liste déroulante'!$T$5,AA63='Liste déroulante'!$U$5,'Données produit'!AD63='Liste déroulante'!$X$5,AG63='Liste déroulante'!$AA$5),"Catégorie E",IF(OR(Y63='Liste déroulante'!$S$6,Y63='Liste déroulante'!$S$8),"Catégorie D",IF(OR(AA63='Liste déroulante'!$U$6,AA63='Liste déroulante'!$U$7,'Données produit'!AB63='Liste déroulante'!$V$5,'Données produit'!AB63='Liste déroulante'!$V$6,'Données produit'!AC63='Liste déroulante'!$W$5,'Données produit'!AC63='Liste déroulante'!$W$6,'Données produit'!AC63='Liste déroulante'!$W$7,'Données produit'!AC63='Liste déroulante'!$W$8,AD63='Liste déroulante'!$X$6,AE63='Liste déroulante'!$Y$5,AF63='Liste déroulante'!$Z$5),1,0)))</f>
        <v>0</v>
      </c>
      <c r="AI63" s="43"/>
      <c r="AJ63" s="43"/>
      <c r="AK63" s="43"/>
      <c r="AL63" s="43"/>
      <c r="AM63" s="45">
        <f>IF((OR(AI63='Liste déroulante'!$AC$5,AI63='Liste déroulante'!$AC$6,AI63='Liste déroulante'!$AC$7,AJ63='Liste déroulante'!$AD$5,AK63='Liste déroulante'!$AE$5,AL63='Liste déroulante'!$AG$5)),'Liste déroulante'!$A$7,0)</f>
        <v>0</v>
      </c>
      <c r="AN63" s="43"/>
      <c r="AO63" s="43"/>
      <c r="AP63" s="43"/>
      <c r="AQ63" s="45">
        <f>IF(OR(AN63='Liste déroulante'!$AH$5,'Données produit'!AN63='Liste déroulante'!$AH$6,'Données produit'!AN63='Liste déroulante'!$AH$7,'Données produit'!AO63='Liste déroulante'!$AI$5,'Données produit'!AP63='Liste déroulante'!$AJ$5),'Liste déroulante'!$A$8,0)</f>
        <v>0</v>
      </c>
      <c r="AR63" s="43"/>
      <c r="AS63" s="45">
        <f>IF(AR63='Liste déroulante'!$AK$5,4,0)</f>
        <v>0</v>
      </c>
      <c r="AT63" s="63"/>
      <c r="AU63" s="71">
        <f>IF(AT63='Liste déroulante'!$AL$5,3,IF(AT63='Liste déroulante'!$AL$6,3,IF(AT63='Liste déroulante'!$AL$7,2,IF(AT63='Liste déroulante'!$AL$8,1,0))))</f>
        <v>0</v>
      </c>
      <c r="AV63" s="63"/>
      <c r="AW63" s="71">
        <f>IF(AV63='Liste déroulante'!$AM$5,3,IF(AV63='Liste déroulante'!$AM$6,3,IF(AV63='Liste déroulante'!$AM$7,2,IF(AV63='Liste déroulante'!$AM$8,1,0))))</f>
        <v>0</v>
      </c>
      <c r="AX63" s="63"/>
      <c r="AY63" s="72">
        <f>IF(AX63='Liste déroulante'!$AN$5,3,IF(AX63='Liste déroulante'!$AN$6,3,IF(AX63='Liste déroulante'!$AN$7,2,IF(AX63='Liste déroulante'!$AN$8,1,0))))</f>
        <v>0</v>
      </c>
      <c r="AZ63" s="73"/>
      <c r="BA63" s="72">
        <f>IF(OR(AZ63='Liste déroulante'!$AO$5,'Données produit'!AZ63='Liste déroulante'!$AO$6,'Données produit'!AZ63='Liste déroulante'!$AO$7),3,IF('Données produit'!AZ63='Liste déroulante'!$AO$8,2,0))</f>
        <v>0</v>
      </c>
      <c r="BB63" s="63"/>
      <c r="BC63" s="72">
        <f>IF(BB63='Liste déroulante'!$AP$5,3,IF('Données produit'!BB63='Liste déroulante'!$AP$6,2,0))</f>
        <v>0</v>
      </c>
      <c r="BD63" s="63"/>
      <c r="BE63" s="72">
        <f>IF(OR(BD63='Liste déroulante'!$AQ$5,BD63='Liste déroulante'!$AQ$9,BD63='Liste déroulante'!$AQ$10),4,IF(OR(BD63='Liste déroulante'!$AQ$6,BD63='Liste déroulante'!$AQ$11,BD63='Liste déroulante'!$AQ$12),3,IF(OR(BD63='Liste déroulante'!$AQ$7,BD63='Liste déroulante'!$AQ$8,BD63='Liste déroulante'!$AQ$11,BD63='Liste déroulante'!$AQ$12),2,0)))</f>
        <v>0</v>
      </c>
      <c r="BF63" s="63"/>
      <c r="BG63" s="72">
        <f>IF(BF63='Liste déroulante'!$AR$5,4,IF('Données produit'!BF63='Liste déroulante'!$AR$6,3,0))</f>
        <v>0</v>
      </c>
      <c r="BH63" s="63"/>
      <c r="BI63" s="72">
        <f>IF(BH63='Liste déroulante'!$AS$5,3,0)</f>
        <v>0</v>
      </c>
      <c r="BJ63" s="63"/>
      <c r="BK63" s="72">
        <f>IF(BJ63='Liste déroulante'!$AT$5,4,0)</f>
        <v>0</v>
      </c>
      <c r="BL63" s="63"/>
      <c r="BM63" s="72">
        <f>IF(BL63='Liste déroulante'!$AU$5,4,IF('Données produit'!BL63='Liste déroulante'!$AU$6,3,IF(OR('Données produit'!BL63='Liste déroulante'!$AU$7,'Données produit'!BL63='Liste déroulante'!$AU$8),2,0)))</f>
        <v>0</v>
      </c>
      <c r="BN63" s="43"/>
      <c r="BO63" s="43"/>
      <c r="BP63" s="43"/>
      <c r="BQ63" s="43"/>
      <c r="BR63" s="43"/>
      <c r="BS63" s="49"/>
      <c r="BT63" s="45">
        <f>IF(OR(BN63='Liste déroulante'!$AV$5,BN63='Liste déroulante'!$AV$6,BO63='Liste déroulante'!$AW$5,'Données produit'!BP63='Liste déroulante'!$AX$5,BQ63='Liste déroulante'!$AY$5),"Catégorie E",IF(OR(BR63='Liste déroulante'!$AZ$5,BS63='Liste déroulante'!$BA$5),1,0))</f>
        <v>0</v>
      </c>
      <c r="BU63" s="43"/>
      <c r="BV63" s="43"/>
      <c r="BW63" s="75"/>
      <c r="BX63" s="44">
        <f>IF(OR(BU63='Liste déroulante'!$BB$5,'Données produit'!BU63='Liste déroulante'!$BB$6),"Catégorie E",IF(BV63='Liste déroulante'!$BD$5,4,IF(BW63='Liste déroulante'!$BE$5,1,0)))</f>
        <v>0</v>
      </c>
      <c r="BY63" s="43"/>
      <c r="BZ63" s="43"/>
      <c r="CA63" s="45">
        <f>IF(BY63='Liste déroulante'!$BF$5,"Catégorie E",IF(BZ63='Liste déroulante'!$BG$5,1,0))</f>
        <v>0</v>
      </c>
      <c r="CB63" s="43"/>
      <c r="CC63" s="45">
        <f>IF(CB63='Liste déroulante'!$BH$5,"Catégorie E",0)</f>
        <v>0</v>
      </c>
      <c r="CD63" s="45">
        <f t="shared" si="10"/>
        <v>0</v>
      </c>
      <c r="CE63" s="45">
        <f t="shared" si="11"/>
        <v>0</v>
      </c>
      <c r="CF63" s="45">
        <f t="shared" si="12"/>
        <v>0</v>
      </c>
      <c r="CG63" s="45">
        <f t="shared" si="13"/>
        <v>0</v>
      </c>
      <c r="CH63" s="45">
        <f t="shared" si="14"/>
        <v>0</v>
      </c>
      <c r="CI63" s="45">
        <f t="shared" si="15"/>
        <v>0</v>
      </c>
      <c r="CJ63" s="45">
        <f t="shared" si="16"/>
        <v>0</v>
      </c>
      <c r="CK63" s="44">
        <f t="shared" si="17"/>
        <v>0</v>
      </c>
      <c r="CL63" s="44">
        <f>LARGE('Données produit'!O63:BI63,1)</f>
        <v>0</v>
      </c>
      <c r="CM63" s="44">
        <f t="shared" si="18"/>
        <v>0</v>
      </c>
      <c r="CN63" s="44">
        <f>LARGE('Données produit'!BJ63:CK63,1)</f>
        <v>0</v>
      </c>
      <c r="CO63" s="44">
        <f t="shared" si="19"/>
        <v>0</v>
      </c>
    </row>
    <row r="64" spans="9:93" x14ac:dyDescent="0.35">
      <c r="I64" s="43"/>
      <c r="J64" s="43"/>
      <c r="K64" s="43"/>
      <c r="L64" s="43"/>
      <c r="M64" s="43"/>
      <c r="N64" s="43"/>
      <c r="O64" s="45">
        <f>IF(OR(I64='Liste déroulante'!$F$5,I64='Liste déroulante'!$F$6,I64='Liste déroulante'!$F$7,J64='Liste déroulante'!$G$5,J64='Liste déroulante'!$G$6,K64='Liste déroulante'!$H$5,K64='Liste déroulante'!$H$6,L64='Liste déroulante'!$I$5,L64='Liste déroulante'!$I$6,M64='Liste déroulante'!$J$5,N64='Liste déroulante'!$K$5),'Liste déroulante'!$A$7,IF(OR(I64='Liste déroulante'!$F$8,J64='Liste déroulante'!$G$7,'Données produit'!K64='Liste déroulante'!$H$7),'Liste déroulante'!$A$8,0))</f>
        <v>0</v>
      </c>
      <c r="P64" s="43"/>
      <c r="Q64" s="43"/>
      <c r="R64" s="43"/>
      <c r="S64" s="45">
        <f>IF(OR(P64='Liste déroulante'!$L$5,P64='Liste déroulante'!$L$6,P64='Liste déroulante'!$L$7,Q64='Liste déroulante'!$M$5,R64='Liste déroulante'!$N$5),'Liste déroulante'!$A$7,IF(P64='Liste déroulante'!$L$8,'Liste déroulante'!$A$8,0))</f>
        <v>0</v>
      </c>
      <c r="T64" s="43"/>
      <c r="U64" s="43"/>
      <c r="V64" s="43"/>
      <c r="W64" s="43"/>
      <c r="X64" s="45">
        <f>IF(OR(T64='Liste déroulante'!$O$5,T64='Liste déroulante'!$O$6,T64='Liste déroulante'!$O$7,T64='Liste déroulante'!$O$9,T64='Liste déroulante'!$O$10,T64='Liste déroulante'!$O$11,T64='Liste déroulante'!$O$12,U64='Liste déroulante'!$P$5,U64='Liste déroulante'!$P$6,V64='Liste déroulante'!$Q$5,W64='Liste déroulante'!$R$5),'Liste déroulante'!$A$7,IF(OR(T64='Liste déroulante'!$O$8,'Données produit'!T64='Liste déroulante'!$O$13),'Liste déroulante'!$A$8,0))</f>
        <v>0</v>
      </c>
      <c r="Y64" s="43"/>
      <c r="Z64" s="43"/>
      <c r="AA64" s="43"/>
      <c r="AB64" s="43"/>
      <c r="AC64" s="43"/>
      <c r="AD64" s="43"/>
      <c r="AE64" s="43"/>
      <c r="AF64" s="43"/>
      <c r="AG64" s="43"/>
      <c r="AH64" s="45">
        <f>IF(OR(Y64='Liste déroulante'!$S$5,Y64='Liste déroulante'!$S$7,Z64='Liste déroulante'!$T$5,AA64='Liste déroulante'!$U$5,'Données produit'!AD64='Liste déroulante'!$X$5,AG64='Liste déroulante'!$AA$5),"Catégorie E",IF(OR(Y64='Liste déroulante'!$S$6,Y64='Liste déroulante'!$S$8),"Catégorie D",IF(OR(AA64='Liste déroulante'!$U$6,AA64='Liste déroulante'!$U$7,'Données produit'!AB64='Liste déroulante'!$V$5,'Données produit'!AB64='Liste déroulante'!$V$6,'Données produit'!AC64='Liste déroulante'!$W$5,'Données produit'!AC64='Liste déroulante'!$W$6,'Données produit'!AC64='Liste déroulante'!$W$7,'Données produit'!AC64='Liste déroulante'!$W$8,AD64='Liste déroulante'!$X$6,AE64='Liste déroulante'!$Y$5,AF64='Liste déroulante'!$Z$5),1,0)))</f>
        <v>0</v>
      </c>
      <c r="AI64" s="43"/>
      <c r="AJ64" s="43"/>
      <c r="AK64" s="43"/>
      <c r="AL64" s="43"/>
      <c r="AM64" s="45">
        <f>IF((OR(AI64='Liste déroulante'!$AC$5,AI64='Liste déroulante'!$AC$6,AI64='Liste déroulante'!$AC$7,AJ64='Liste déroulante'!$AD$5,AK64='Liste déroulante'!$AE$5,AL64='Liste déroulante'!$AG$5)),'Liste déroulante'!$A$7,0)</f>
        <v>0</v>
      </c>
      <c r="AN64" s="43"/>
      <c r="AO64" s="43"/>
      <c r="AP64" s="43"/>
      <c r="AQ64" s="45">
        <f>IF(OR(AN64='Liste déroulante'!$AH$5,'Données produit'!AN64='Liste déroulante'!$AH$6,'Données produit'!AN64='Liste déroulante'!$AH$7,'Données produit'!AO64='Liste déroulante'!$AI$5,'Données produit'!AP64='Liste déroulante'!$AJ$5),'Liste déroulante'!$A$8,0)</f>
        <v>0</v>
      </c>
      <c r="AR64" s="43"/>
      <c r="AS64" s="45">
        <f>IF(AR64='Liste déroulante'!$AK$5,4,0)</f>
        <v>0</v>
      </c>
      <c r="AT64" s="63"/>
      <c r="AU64" s="71">
        <f>IF(AT64='Liste déroulante'!$AL$5,3,IF(AT64='Liste déroulante'!$AL$6,3,IF(AT64='Liste déroulante'!$AL$7,2,IF(AT64='Liste déroulante'!$AL$8,1,0))))</f>
        <v>0</v>
      </c>
      <c r="AV64" s="63"/>
      <c r="AW64" s="71">
        <f>IF(AV64='Liste déroulante'!$AM$5,3,IF(AV64='Liste déroulante'!$AM$6,3,IF(AV64='Liste déroulante'!$AM$7,2,IF(AV64='Liste déroulante'!$AM$8,1,0))))</f>
        <v>0</v>
      </c>
      <c r="AX64" s="63"/>
      <c r="AY64" s="72">
        <f>IF(AX64='Liste déroulante'!$AN$5,3,IF(AX64='Liste déroulante'!$AN$6,3,IF(AX64='Liste déroulante'!$AN$7,2,IF(AX64='Liste déroulante'!$AN$8,1,0))))</f>
        <v>0</v>
      </c>
      <c r="AZ64" s="73"/>
      <c r="BA64" s="72">
        <f>IF(OR(AZ64='Liste déroulante'!$AO$5,'Données produit'!AZ64='Liste déroulante'!$AO$6,'Données produit'!AZ64='Liste déroulante'!$AO$7),3,IF('Données produit'!AZ64='Liste déroulante'!$AO$8,2,0))</f>
        <v>0</v>
      </c>
      <c r="BB64" s="63"/>
      <c r="BC64" s="72">
        <f>IF(BB64='Liste déroulante'!$AP$5,3,IF('Données produit'!BB64='Liste déroulante'!$AP$6,2,0))</f>
        <v>0</v>
      </c>
      <c r="BD64" s="63"/>
      <c r="BE64" s="72">
        <f>IF(OR(BD64='Liste déroulante'!$AQ$5,BD64='Liste déroulante'!$AQ$9,BD64='Liste déroulante'!$AQ$10),4,IF(OR(BD64='Liste déroulante'!$AQ$6,BD64='Liste déroulante'!$AQ$11,BD64='Liste déroulante'!$AQ$12),3,IF(OR(BD64='Liste déroulante'!$AQ$7,BD64='Liste déroulante'!$AQ$8,BD64='Liste déroulante'!$AQ$11,BD64='Liste déroulante'!$AQ$12),2,0)))</f>
        <v>0</v>
      </c>
      <c r="BF64" s="63"/>
      <c r="BG64" s="72">
        <f>IF(BF64='Liste déroulante'!$AR$5,4,IF('Données produit'!BF64='Liste déroulante'!$AR$6,3,0))</f>
        <v>0</v>
      </c>
      <c r="BH64" s="63"/>
      <c r="BI64" s="72">
        <f>IF(BH64='Liste déroulante'!$AS$5,3,0)</f>
        <v>0</v>
      </c>
      <c r="BJ64" s="63"/>
      <c r="BK64" s="72">
        <f>IF(BJ64='Liste déroulante'!$AT$5,4,0)</f>
        <v>0</v>
      </c>
      <c r="BL64" s="63"/>
      <c r="BM64" s="72">
        <f>IF(BL64='Liste déroulante'!$AU$5,4,IF('Données produit'!BL64='Liste déroulante'!$AU$6,3,IF(OR('Données produit'!BL64='Liste déroulante'!$AU$7,'Données produit'!BL64='Liste déroulante'!$AU$8),2,0)))</f>
        <v>0</v>
      </c>
      <c r="BN64" s="43"/>
      <c r="BO64" s="43"/>
      <c r="BP64" s="43"/>
      <c r="BQ64" s="43"/>
      <c r="BR64" s="43"/>
      <c r="BS64" s="49"/>
      <c r="BT64" s="45">
        <f>IF(OR(BN64='Liste déroulante'!$AV$5,BN64='Liste déroulante'!$AV$6,BO64='Liste déroulante'!$AW$5,'Données produit'!BP64='Liste déroulante'!$AX$5,BQ64='Liste déroulante'!$AY$5),"Catégorie E",IF(OR(BR64='Liste déroulante'!$AZ$5,BS64='Liste déroulante'!$BA$5),1,0))</f>
        <v>0</v>
      </c>
      <c r="BU64" s="43"/>
      <c r="BV64" s="43"/>
      <c r="BW64" s="75"/>
      <c r="BX64" s="44">
        <f>IF(OR(BU64='Liste déroulante'!$BB$5,'Données produit'!BU64='Liste déroulante'!$BB$6),"Catégorie E",IF(BV64='Liste déroulante'!$BD$5,4,IF(BW64='Liste déroulante'!$BE$5,1,0)))</f>
        <v>0</v>
      </c>
      <c r="BY64" s="43"/>
      <c r="BZ64" s="43"/>
      <c r="CA64" s="45">
        <f>IF(BY64='Liste déroulante'!$BF$5,"Catégorie E",IF(BZ64='Liste déroulante'!$BG$5,1,0))</f>
        <v>0</v>
      </c>
      <c r="CB64" s="43"/>
      <c r="CC64" s="45">
        <f>IF(CB64='Liste déroulante'!$BH$5,"Catégorie E",0)</f>
        <v>0</v>
      </c>
      <c r="CD64" s="45">
        <f t="shared" si="10"/>
        <v>0</v>
      </c>
      <c r="CE64" s="45">
        <f t="shared" si="11"/>
        <v>0</v>
      </c>
      <c r="CF64" s="45">
        <f t="shared" si="12"/>
        <v>0</v>
      </c>
      <c r="CG64" s="45">
        <f t="shared" si="13"/>
        <v>0</v>
      </c>
      <c r="CH64" s="45">
        <f t="shared" si="14"/>
        <v>0</v>
      </c>
      <c r="CI64" s="45">
        <f t="shared" si="15"/>
        <v>0</v>
      </c>
      <c r="CJ64" s="45">
        <f t="shared" si="16"/>
        <v>0</v>
      </c>
      <c r="CK64" s="44">
        <f t="shared" si="17"/>
        <v>0</v>
      </c>
      <c r="CL64" s="44">
        <f>LARGE('Données produit'!O64:BI64,1)</f>
        <v>0</v>
      </c>
      <c r="CM64" s="44">
        <f t="shared" si="18"/>
        <v>0</v>
      </c>
      <c r="CN64" s="44">
        <f>LARGE('Données produit'!BJ64:CK64,1)</f>
        <v>0</v>
      </c>
      <c r="CO64" s="44">
        <f t="shared" si="19"/>
        <v>0</v>
      </c>
    </row>
    <row r="65" spans="9:93" x14ac:dyDescent="0.35">
      <c r="I65" s="43"/>
      <c r="J65" s="43"/>
      <c r="K65" s="43"/>
      <c r="L65" s="43"/>
      <c r="M65" s="43"/>
      <c r="N65" s="43"/>
      <c r="O65" s="45">
        <f>IF(OR(I65='Liste déroulante'!$F$5,I65='Liste déroulante'!$F$6,I65='Liste déroulante'!$F$7,J65='Liste déroulante'!$G$5,J65='Liste déroulante'!$G$6,K65='Liste déroulante'!$H$5,K65='Liste déroulante'!$H$6,L65='Liste déroulante'!$I$5,L65='Liste déroulante'!$I$6,M65='Liste déroulante'!$J$5,N65='Liste déroulante'!$K$5),'Liste déroulante'!$A$7,IF(OR(I65='Liste déroulante'!$F$8,J65='Liste déroulante'!$G$7,'Données produit'!K65='Liste déroulante'!$H$7),'Liste déroulante'!$A$8,0))</f>
        <v>0</v>
      </c>
      <c r="P65" s="43"/>
      <c r="Q65" s="43"/>
      <c r="R65" s="43"/>
      <c r="S65" s="45">
        <f>IF(OR(P65='Liste déroulante'!$L$5,P65='Liste déroulante'!$L$6,P65='Liste déroulante'!$L$7,Q65='Liste déroulante'!$M$5,R65='Liste déroulante'!$N$5),'Liste déroulante'!$A$7,IF(P65='Liste déroulante'!$L$8,'Liste déroulante'!$A$8,0))</f>
        <v>0</v>
      </c>
      <c r="T65" s="43"/>
      <c r="U65" s="43"/>
      <c r="V65" s="43"/>
      <c r="W65" s="43"/>
      <c r="X65" s="45">
        <f>IF(OR(T65='Liste déroulante'!$O$5,T65='Liste déroulante'!$O$6,T65='Liste déroulante'!$O$7,T65='Liste déroulante'!$O$9,T65='Liste déroulante'!$O$10,T65='Liste déroulante'!$O$11,T65='Liste déroulante'!$O$12,U65='Liste déroulante'!$P$5,U65='Liste déroulante'!$P$6,V65='Liste déroulante'!$Q$5,W65='Liste déroulante'!$R$5),'Liste déroulante'!$A$7,IF(OR(T65='Liste déroulante'!$O$8,'Données produit'!T65='Liste déroulante'!$O$13),'Liste déroulante'!$A$8,0))</f>
        <v>0</v>
      </c>
      <c r="Y65" s="43"/>
      <c r="Z65" s="43"/>
      <c r="AA65" s="43"/>
      <c r="AB65" s="43"/>
      <c r="AC65" s="43"/>
      <c r="AD65" s="43"/>
      <c r="AE65" s="43"/>
      <c r="AF65" s="43"/>
      <c r="AG65" s="43"/>
      <c r="AH65" s="45">
        <f>IF(OR(Y65='Liste déroulante'!$S$5,Y65='Liste déroulante'!$S$7,Z65='Liste déroulante'!$T$5,AA65='Liste déroulante'!$U$5,'Données produit'!AD65='Liste déroulante'!$X$5,AG65='Liste déroulante'!$AA$5),"Catégorie E",IF(OR(Y65='Liste déroulante'!$S$6,Y65='Liste déroulante'!$S$8),"Catégorie D",IF(OR(AA65='Liste déroulante'!$U$6,AA65='Liste déroulante'!$U$7,'Données produit'!AB65='Liste déroulante'!$V$5,'Données produit'!AB65='Liste déroulante'!$V$6,'Données produit'!AC65='Liste déroulante'!$W$5,'Données produit'!AC65='Liste déroulante'!$W$6,'Données produit'!AC65='Liste déroulante'!$W$7,'Données produit'!AC65='Liste déroulante'!$W$8,AD65='Liste déroulante'!$X$6,AE65='Liste déroulante'!$Y$5,AF65='Liste déroulante'!$Z$5),1,0)))</f>
        <v>0</v>
      </c>
      <c r="AI65" s="43"/>
      <c r="AJ65" s="43"/>
      <c r="AK65" s="43"/>
      <c r="AL65" s="43"/>
      <c r="AM65" s="45">
        <f>IF((OR(AI65='Liste déroulante'!$AC$5,AI65='Liste déroulante'!$AC$6,AI65='Liste déroulante'!$AC$7,AJ65='Liste déroulante'!$AD$5,AK65='Liste déroulante'!$AE$5,AL65='Liste déroulante'!$AG$5)),'Liste déroulante'!$A$7,0)</f>
        <v>0</v>
      </c>
      <c r="AN65" s="43"/>
      <c r="AO65" s="43"/>
      <c r="AP65" s="43"/>
      <c r="AQ65" s="45">
        <f>IF(OR(AN65='Liste déroulante'!$AH$5,'Données produit'!AN65='Liste déroulante'!$AH$6,'Données produit'!AN65='Liste déroulante'!$AH$7,'Données produit'!AO65='Liste déroulante'!$AI$5,'Données produit'!AP65='Liste déroulante'!$AJ$5),'Liste déroulante'!$A$8,0)</f>
        <v>0</v>
      </c>
      <c r="AR65" s="43"/>
      <c r="AS65" s="45">
        <f>IF(AR65='Liste déroulante'!$AK$5,4,0)</f>
        <v>0</v>
      </c>
      <c r="AT65" s="63"/>
      <c r="AU65" s="71">
        <f>IF(AT65='Liste déroulante'!$AL$5,3,IF(AT65='Liste déroulante'!$AL$6,3,IF(AT65='Liste déroulante'!$AL$7,2,IF(AT65='Liste déroulante'!$AL$8,1,0))))</f>
        <v>0</v>
      </c>
      <c r="AV65" s="63"/>
      <c r="AW65" s="71">
        <f>IF(AV65='Liste déroulante'!$AM$5,3,IF(AV65='Liste déroulante'!$AM$6,3,IF(AV65='Liste déroulante'!$AM$7,2,IF(AV65='Liste déroulante'!$AM$8,1,0))))</f>
        <v>0</v>
      </c>
      <c r="AX65" s="63"/>
      <c r="AY65" s="72">
        <f>IF(AX65='Liste déroulante'!$AN$5,3,IF(AX65='Liste déroulante'!$AN$6,3,IF(AX65='Liste déroulante'!$AN$7,2,IF(AX65='Liste déroulante'!$AN$8,1,0))))</f>
        <v>0</v>
      </c>
      <c r="AZ65" s="73"/>
      <c r="BA65" s="72">
        <f>IF(OR(AZ65='Liste déroulante'!$AO$5,'Données produit'!AZ65='Liste déroulante'!$AO$6,'Données produit'!AZ65='Liste déroulante'!$AO$7),3,IF('Données produit'!AZ65='Liste déroulante'!$AO$8,2,0))</f>
        <v>0</v>
      </c>
      <c r="BB65" s="63"/>
      <c r="BC65" s="72">
        <f>IF(BB65='Liste déroulante'!$AP$5,3,IF('Données produit'!BB65='Liste déroulante'!$AP$6,2,0))</f>
        <v>0</v>
      </c>
      <c r="BD65" s="63"/>
      <c r="BE65" s="72">
        <f>IF(OR(BD65='Liste déroulante'!$AQ$5,BD65='Liste déroulante'!$AQ$9,BD65='Liste déroulante'!$AQ$10),4,IF(OR(BD65='Liste déroulante'!$AQ$6,BD65='Liste déroulante'!$AQ$11,BD65='Liste déroulante'!$AQ$12),3,IF(OR(BD65='Liste déroulante'!$AQ$7,BD65='Liste déroulante'!$AQ$8,BD65='Liste déroulante'!$AQ$11,BD65='Liste déroulante'!$AQ$12),2,0)))</f>
        <v>0</v>
      </c>
      <c r="BF65" s="63"/>
      <c r="BG65" s="72">
        <f>IF(BF65='Liste déroulante'!$AR$5,4,IF('Données produit'!BF65='Liste déroulante'!$AR$6,3,0))</f>
        <v>0</v>
      </c>
      <c r="BH65" s="63"/>
      <c r="BI65" s="72">
        <f>IF(BH65='Liste déroulante'!$AS$5,3,0)</f>
        <v>0</v>
      </c>
      <c r="BJ65" s="63"/>
      <c r="BK65" s="72">
        <f>IF(BJ65='Liste déroulante'!$AT$5,4,0)</f>
        <v>0</v>
      </c>
      <c r="BL65" s="63"/>
      <c r="BM65" s="72">
        <f>IF(BL65='Liste déroulante'!$AU$5,4,IF('Données produit'!BL65='Liste déroulante'!$AU$6,3,IF(OR('Données produit'!BL65='Liste déroulante'!$AU$7,'Données produit'!BL65='Liste déroulante'!$AU$8),2,0)))</f>
        <v>0</v>
      </c>
      <c r="BN65" s="43"/>
      <c r="BO65" s="43"/>
      <c r="BP65" s="43"/>
      <c r="BQ65" s="43"/>
      <c r="BR65" s="43"/>
      <c r="BS65" s="49"/>
      <c r="BT65" s="45">
        <f>IF(OR(BN65='Liste déroulante'!$AV$5,BN65='Liste déroulante'!$AV$6,BO65='Liste déroulante'!$AW$5,'Données produit'!BP65='Liste déroulante'!$AX$5,BQ65='Liste déroulante'!$AY$5),"Catégorie E",IF(OR(BR65='Liste déroulante'!$AZ$5,BS65='Liste déroulante'!$BA$5),1,0))</f>
        <v>0</v>
      </c>
      <c r="BU65" s="43"/>
      <c r="BV65" s="43"/>
      <c r="BW65" s="75"/>
      <c r="BX65" s="44">
        <f>IF(OR(BU65='Liste déroulante'!$BB$5,'Données produit'!BU65='Liste déroulante'!$BB$6),"Catégorie E",IF(BV65='Liste déroulante'!$BD$5,4,IF(BW65='Liste déroulante'!$BE$5,1,0)))</f>
        <v>0</v>
      </c>
      <c r="BY65" s="43"/>
      <c r="BZ65" s="43"/>
      <c r="CA65" s="45">
        <f>IF(BY65='Liste déroulante'!$BF$5,"Catégorie E",IF(BZ65='Liste déroulante'!$BG$5,1,0))</f>
        <v>0</v>
      </c>
      <c r="CB65" s="43"/>
      <c r="CC65" s="45">
        <f>IF(CB65='Liste déroulante'!$BH$5,"Catégorie E",0)</f>
        <v>0</v>
      </c>
      <c r="CD65" s="45">
        <f t="shared" si="10"/>
        <v>0</v>
      </c>
      <c r="CE65" s="45">
        <f t="shared" si="11"/>
        <v>0</v>
      </c>
      <c r="CF65" s="45">
        <f t="shared" si="12"/>
        <v>0</v>
      </c>
      <c r="CG65" s="45">
        <f t="shared" si="13"/>
        <v>0</v>
      </c>
      <c r="CH65" s="45">
        <f t="shared" si="14"/>
        <v>0</v>
      </c>
      <c r="CI65" s="45">
        <f t="shared" si="15"/>
        <v>0</v>
      </c>
      <c r="CJ65" s="45">
        <f t="shared" si="16"/>
        <v>0</v>
      </c>
      <c r="CK65" s="44">
        <f t="shared" si="17"/>
        <v>0</v>
      </c>
      <c r="CL65" s="44">
        <f>LARGE('Données produit'!O65:BI65,1)</f>
        <v>0</v>
      </c>
      <c r="CM65" s="44">
        <f t="shared" si="18"/>
        <v>0</v>
      </c>
      <c r="CN65" s="44">
        <f>LARGE('Données produit'!BJ65:CK65,1)</f>
        <v>0</v>
      </c>
      <c r="CO65" s="44">
        <f t="shared" si="19"/>
        <v>0</v>
      </c>
    </row>
    <row r="66" spans="9:93" x14ac:dyDescent="0.35">
      <c r="I66" s="43"/>
      <c r="J66" s="43"/>
      <c r="K66" s="43"/>
      <c r="L66" s="43"/>
      <c r="M66" s="43"/>
      <c r="N66" s="43"/>
      <c r="O66" s="45">
        <f>IF(OR(I66='Liste déroulante'!$F$5,I66='Liste déroulante'!$F$6,I66='Liste déroulante'!$F$7,J66='Liste déroulante'!$G$5,J66='Liste déroulante'!$G$6,K66='Liste déroulante'!$H$5,K66='Liste déroulante'!$H$6,L66='Liste déroulante'!$I$5,L66='Liste déroulante'!$I$6,M66='Liste déroulante'!$J$5,N66='Liste déroulante'!$K$5),'Liste déroulante'!$A$7,IF(OR(I66='Liste déroulante'!$F$8,J66='Liste déroulante'!$G$7,'Données produit'!K66='Liste déroulante'!$H$7),'Liste déroulante'!$A$8,0))</f>
        <v>0</v>
      </c>
      <c r="P66" s="43"/>
      <c r="Q66" s="43"/>
      <c r="R66" s="43"/>
      <c r="S66" s="45">
        <f>IF(OR(P66='Liste déroulante'!$L$5,P66='Liste déroulante'!$L$6,P66='Liste déroulante'!$L$7,Q66='Liste déroulante'!$M$5,R66='Liste déroulante'!$N$5),'Liste déroulante'!$A$7,IF(P66='Liste déroulante'!$L$8,'Liste déroulante'!$A$8,0))</f>
        <v>0</v>
      </c>
      <c r="T66" s="43"/>
      <c r="U66" s="43"/>
      <c r="V66" s="43"/>
      <c r="W66" s="43"/>
      <c r="X66" s="45">
        <f>IF(OR(T66='Liste déroulante'!$O$5,T66='Liste déroulante'!$O$6,T66='Liste déroulante'!$O$7,T66='Liste déroulante'!$O$9,T66='Liste déroulante'!$O$10,T66='Liste déroulante'!$O$11,T66='Liste déroulante'!$O$12,U66='Liste déroulante'!$P$5,U66='Liste déroulante'!$P$6,V66='Liste déroulante'!$Q$5,W66='Liste déroulante'!$R$5),'Liste déroulante'!$A$7,IF(OR(T66='Liste déroulante'!$O$8,'Données produit'!T66='Liste déroulante'!$O$13),'Liste déroulante'!$A$8,0))</f>
        <v>0</v>
      </c>
      <c r="Y66" s="43"/>
      <c r="Z66" s="43"/>
      <c r="AA66" s="43"/>
      <c r="AB66" s="43"/>
      <c r="AC66" s="43"/>
      <c r="AD66" s="43"/>
      <c r="AE66" s="43"/>
      <c r="AF66" s="43"/>
      <c r="AG66" s="43"/>
      <c r="AH66" s="45">
        <f>IF(OR(Y66='Liste déroulante'!$S$5,Y66='Liste déroulante'!$S$7,Z66='Liste déroulante'!$T$5,AA66='Liste déroulante'!$U$5,'Données produit'!AD66='Liste déroulante'!$X$5,AG66='Liste déroulante'!$AA$5),"Catégorie E",IF(OR(Y66='Liste déroulante'!$S$6,Y66='Liste déroulante'!$S$8),"Catégorie D",IF(OR(AA66='Liste déroulante'!$U$6,AA66='Liste déroulante'!$U$7,'Données produit'!AB66='Liste déroulante'!$V$5,'Données produit'!AB66='Liste déroulante'!$V$6,'Données produit'!AC66='Liste déroulante'!$W$5,'Données produit'!AC66='Liste déroulante'!$W$6,'Données produit'!AC66='Liste déroulante'!$W$7,'Données produit'!AC66='Liste déroulante'!$W$8,AD66='Liste déroulante'!$X$6,AE66='Liste déroulante'!$Y$5,AF66='Liste déroulante'!$Z$5),1,0)))</f>
        <v>0</v>
      </c>
      <c r="AI66" s="43"/>
      <c r="AJ66" s="43"/>
      <c r="AK66" s="43"/>
      <c r="AL66" s="43"/>
      <c r="AM66" s="45">
        <f>IF((OR(AI66='Liste déroulante'!$AC$5,AI66='Liste déroulante'!$AC$6,AI66='Liste déroulante'!$AC$7,AJ66='Liste déroulante'!$AD$5,AK66='Liste déroulante'!$AE$5,AL66='Liste déroulante'!$AG$5)),'Liste déroulante'!$A$7,0)</f>
        <v>0</v>
      </c>
      <c r="AN66" s="43"/>
      <c r="AO66" s="43"/>
      <c r="AP66" s="43"/>
      <c r="AQ66" s="45">
        <f>IF(OR(AN66='Liste déroulante'!$AH$5,'Données produit'!AN66='Liste déroulante'!$AH$6,'Données produit'!AN66='Liste déroulante'!$AH$7,'Données produit'!AO66='Liste déroulante'!$AI$5,'Données produit'!AP66='Liste déroulante'!$AJ$5),'Liste déroulante'!$A$8,0)</f>
        <v>0</v>
      </c>
      <c r="AR66" s="43"/>
      <c r="AS66" s="45">
        <f>IF(AR66='Liste déroulante'!$AK$5,4,0)</f>
        <v>0</v>
      </c>
      <c r="AT66" s="63"/>
      <c r="AU66" s="71">
        <f>IF(AT66='Liste déroulante'!$AL$5,3,IF(AT66='Liste déroulante'!$AL$6,3,IF(AT66='Liste déroulante'!$AL$7,2,IF(AT66='Liste déroulante'!$AL$8,1,0))))</f>
        <v>0</v>
      </c>
      <c r="AV66" s="63"/>
      <c r="AW66" s="71">
        <f>IF(AV66='Liste déroulante'!$AM$5,3,IF(AV66='Liste déroulante'!$AM$6,3,IF(AV66='Liste déroulante'!$AM$7,2,IF(AV66='Liste déroulante'!$AM$8,1,0))))</f>
        <v>0</v>
      </c>
      <c r="AX66" s="63"/>
      <c r="AY66" s="72">
        <f>IF(AX66='Liste déroulante'!$AN$5,3,IF(AX66='Liste déroulante'!$AN$6,3,IF(AX66='Liste déroulante'!$AN$7,2,IF(AX66='Liste déroulante'!$AN$8,1,0))))</f>
        <v>0</v>
      </c>
      <c r="AZ66" s="73"/>
      <c r="BA66" s="72">
        <f>IF(OR(AZ66='Liste déroulante'!$AO$5,'Données produit'!AZ66='Liste déroulante'!$AO$6,'Données produit'!AZ66='Liste déroulante'!$AO$7),3,IF('Données produit'!AZ66='Liste déroulante'!$AO$8,2,0))</f>
        <v>0</v>
      </c>
      <c r="BB66" s="63"/>
      <c r="BC66" s="72">
        <f>IF(BB66='Liste déroulante'!$AP$5,3,IF('Données produit'!BB66='Liste déroulante'!$AP$6,2,0))</f>
        <v>0</v>
      </c>
      <c r="BD66" s="63"/>
      <c r="BE66" s="72">
        <f>IF(OR(BD66='Liste déroulante'!$AQ$5,BD66='Liste déroulante'!$AQ$9,BD66='Liste déroulante'!$AQ$10),4,IF(OR(BD66='Liste déroulante'!$AQ$6,BD66='Liste déroulante'!$AQ$11,BD66='Liste déroulante'!$AQ$12),3,IF(OR(BD66='Liste déroulante'!$AQ$7,BD66='Liste déroulante'!$AQ$8,BD66='Liste déroulante'!$AQ$11,BD66='Liste déroulante'!$AQ$12),2,0)))</f>
        <v>0</v>
      </c>
      <c r="BF66" s="63"/>
      <c r="BG66" s="72">
        <f>IF(BF66='Liste déroulante'!$AR$5,4,IF('Données produit'!BF66='Liste déroulante'!$AR$6,3,0))</f>
        <v>0</v>
      </c>
      <c r="BH66" s="63"/>
      <c r="BI66" s="72">
        <f>IF(BH66='Liste déroulante'!$AS$5,3,0)</f>
        <v>0</v>
      </c>
      <c r="BJ66" s="63"/>
      <c r="BK66" s="72">
        <f>IF(BJ66='Liste déroulante'!$AT$5,4,0)</f>
        <v>0</v>
      </c>
      <c r="BL66" s="63"/>
      <c r="BM66" s="72">
        <f>IF(BL66='Liste déroulante'!$AU$5,4,IF('Données produit'!BL66='Liste déroulante'!$AU$6,3,IF(OR('Données produit'!BL66='Liste déroulante'!$AU$7,'Données produit'!BL66='Liste déroulante'!$AU$8),2,0)))</f>
        <v>0</v>
      </c>
      <c r="BN66" s="43"/>
      <c r="BO66" s="43"/>
      <c r="BP66" s="43"/>
      <c r="BQ66" s="43"/>
      <c r="BR66" s="43"/>
      <c r="BS66" s="49"/>
      <c r="BT66" s="45">
        <f>IF(OR(BN66='Liste déroulante'!$AV$5,BN66='Liste déroulante'!$AV$6,BO66='Liste déroulante'!$AW$5,'Données produit'!BP66='Liste déroulante'!$AX$5,BQ66='Liste déroulante'!$AY$5),"Catégorie E",IF(OR(BR66='Liste déroulante'!$AZ$5,BS66='Liste déroulante'!$BA$5),1,0))</f>
        <v>0</v>
      </c>
      <c r="BU66" s="43"/>
      <c r="BV66" s="43"/>
      <c r="BW66" s="75"/>
      <c r="BX66" s="44">
        <f>IF(OR(BU66='Liste déroulante'!$BB$5,'Données produit'!BU66='Liste déroulante'!$BB$6),"Catégorie E",IF(BV66='Liste déroulante'!$BD$5,4,IF(BW66='Liste déroulante'!$BE$5,1,0)))</f>
        <v>0</v>
      </c>
      <c r="BY66" s="43"/>
      <c r="BZ66" s="43"/>
      <c r="CA66" s="45">
        <f>IF(BY66='Liste déroulante'!$BF$5,"Catégorie E",IF(BZ66='Liste déroulante'!$BG$5,1,0))</f>
        <v>0</v>
      </c>
      <c r="CB66" s="43"/>
      <c r="CC66" s="45">
        <f>IF(CB66='Liste déroulante'!$BH$5,"Catégorie E",0)</f>
        <v>0</v>
      </c>
      <c r="CD66" s="45">
        <f t="shared" si="10"/>
        <v>0</v>
      </c>
      <c r="CE66" s="45">
        <f t="shared" si="11"/>
        <v>0</v>
      </c>
      <c r="CF66" s="45">
        <f t="shared" si="12"/>
        <v>0</v>
      </c>
      <c r="CG66" s="45">
        <f t="shared" si="13"/>
        <v>0</v>
      </c>
      <c r="CH66" s="45">
        <f t="shared" si="14"/>
        <v>0</v>
      </c>
      <c r="CI66" s="45">
        <f t="shared" si="15"/>
        <v>0</v>
      </c>
      <c r="CJ66" s="45">
        <f t="shared" si="16"/>
        <v>0</v>
      </c>
      <c r="CK66" s="44">
        <f t="shared" si="17"/>
        <v>0</v>
      </c>
      <c r="CL66" s="44">
        <f>LARGE('Données produit'!O66:BI66,1)</f>
        <v>0</v>
      </c>
      <c r="CM66" s="44">
        <f t="shared" si="18"/>
        <v>0</v>
      </c>
      <c r="CN66" s="44">
        <f>LARGE('Données produit'!BJ66:CK66,1)</f>
        <v>0</v>
      </c>
      <c r="CO66" s="44">
        <f t="shared" si="19"/>
        <v>0</v>
      </c>
    </row>
    <row r="67" spans="9:93" x14ac:dyDescent="0.35">
      <c r="I67" s="43"/>
      <c r="J67" s="43"/>
      <c r="K67" s="43"/>
      <c r="L67" s="43"/>
      <c r="M67" s="43"/>
      <c r="N67" s="43"/>
      <c r="O67" s="45">
        <f>IF(OR(I67='Liste déroulante'!$F$5,I67='Liste déroulante'!$F$6,I67='Liste déroulante'!$F$7,J67='Liste déroulante'!$G$5,J67='Liste déroulante'!$G$6,K67='Liste déroulante'!$H$5,K67='Liste déroulante'!$H$6,L67='Liste déroulante'!$I$5,L67='Liste déroulante'!$I$6,M67='Liste déroulante'!$J$5,N67='Liste déroulante'!$K$5),'Liste déroulante'!$A$7,IF(OR(I67='Liste déroulante'!$F$8,J67='Liste déroulante'!$G$7,'Données produit'!K67='Liste déroulante'!$H$7),'Liste déroulante'!$A$8,0))</f>
        <v>0</v>
      </c>
      <c r="P67" s="43"/>
      <c r="Q67" s="43"/>
      <c r="R67" s="43"/>
      <c r="S67" s="45">
        <f>IF(OR(P67='Liste déroulante'!$L$5,P67='Liste déroulante'!$L$6,P67='Liste déroulante'!$L$7,Q67='Liste déroulante'!$M$5,R67='Liste déroulante'!$N$5),'Liste déroulante'!$A$7,IF(P67='Liste déroulante'!$L$8,'Liste déroulante'!$A$8,0))</f>
        <v>0</v>
      </c>
      <c r="T67" s="43"/>
      <c r="U67" s="43"/>
      <c r="V67" s="43"/>
      <c r="W67" s="43"/>
      <c r="X67" s="45">
        <f>IF(OR(T67='Liste déroulante'!$O$5,T67='Liste déroulante'!$O$6,T67='Liste déroulante'!$O$7,T67='Liste déroulante'!$O$9,T67='Liste déroulante'!$O$10,T67='Liste déroulante'!$O$11,T67='Liste déroulante'!$O$12,U67='Liste déroulante'!$P$5,U67='Liste déroulante'!$P$6,V67='Liste déroulante'!$Q$5,W67='Liste déroulante'!$R$5),'Liste déroulante'!$A$7,IF(OR(T67='Liste déroulante'!$O$8,'Données produit'!T67='Liste déroulante'!$O$13),'Liste déroulante'!$A$8,0))</f>
        <v>0</v>
      </c>
      <c r="Y67" s="43"/>
      <c r="Z67" s="43"/>
      <c r="AA67" s="43"/>
      <c r="AB67" s="43"/>
      <c r="AC67" s="43"/>
      <c r="AD67" s="43"/>
      <c r="AE67" s="43"/>
      <c r="AF67" s="43"/>
      <c r="AG67" s="43"/>
      <c r="AH67" s="45">
        <f>IF(OR(Y67='Liste déroulante'!$S$5,Y67='Liste déroulante'!$S$7,Z67='Liste déroulante'!$T$5,AA67='Liste déroulante'!$U$5,'Données produit'!AD67='Liste déroulante'!$X$5,AG67='Liste déroulante'!$AA$5),"Catégorie E",IF(OR(Y67='Liste déroulante'!$S$6,Y67='Liste déroulante'!$S$8),"Catégorie D",IF(OR(AA67='Liste déroulante'!$U$6,AA67='Liste déroulante'!$U$7,'Données produit'!AB67='Liste déroulante'!$V$5,'Données produit'!AB67='Liste déroulante'!$V$6,'Données produit'!AC67='Liste déroulante'!$W$5,'Données produit'!AC67='Liste déroulante'!$W$6,'Données produit'!AC67='Liste déroulante'!$W$7,'Données produit'!AC67='Liste déroulante'!$W$8,AD67='Liste déroulante'!$X$6,AE67='Liste déroulante'!$Y$5,AF67='Liste déroulante'!$Z$5),1,0)))</f>
        <v>0</v>
      </c>
      <c r="AI67" s="43"/>
      <c r="AJ67" s="43"/>
      <c r="AK67" s="43"/>
      <c r="AL67" s="43"/>
      <c r="AM67" s="45">
        <f>IF((OR(AI67='Liste déroulante'!$AC$5,AI67='Liste déroulante'!$AC$6,AI67='Liste déroulante'!$AC$7,AJ67='Liste déroulante'!$AD$5,AK67='Liste déroulante'!$AE$5,AL67='Liste déroulante'!$AG$5)),'Liste déroulante'!$A$7,0)</f>
        <v>0</v>
      </c>
      <c r="AN67" s="43"/>
      <c r="AO67" s="43"/>
      <c r="AP67" s="43"/>
      <c r="AQ67" s="45">
        <f>IF(OR(AN67='Liste déroulante'!$AH$5,'Données produit'!AN67='Liste déroulante'!$AH$6,'Données produit'!AN67='Liste déroulante'!$AH$7,'Données produit'!AO67='Liste déroulante'!$AI$5,'Données produit'!AP67='Liste déroulante'!$AJ$5),'Liste déroulante'!$A$8,0)</f>
        <v>0</v>
      </c>
      <c r="AR67" s="43"/>
      <c r="AS67" s="45">
        <f>IF(AR67='Liste déroulante'!$AK$5,4,0)</f>
        <v>0</v>
      </c>
      <c r="AT67" s="63"/>
      <c r="AU67" s="71">
        <f>IF(AT67='Liste déroulante'!$AL$5,3,IF(AT67='Liste déroulante'!$AL$6,3,IF(AT67='Liste déroulante'!$AL$7,2,IF(AT67='Liste déroulante'!$AL$8,1,0))))</f>
        <v>0</v>
      </c>
      <c r="AV67" s="63"/>
      <c r="AW67" s="71">
        <f>IF(AV67='Liste déroulante'!$AM$5,3,IF(AV67='Liste déroulante'!$AM$6,3,IF(AV67='Liste déroulante'!$AM$7,2,IF(AV67='Liste déroulante'!$AM$8,1,0))))</f>
        <v>0</v>
      </c>
      <c r="AX67" s="63"/>
      <c r="AY67" s="72">
        <f>IF(AX67='Liste déroulante'!$AN$5,3,IF(AX67='Liste déroulante'!$AN$6,3,IF(AX67='Liste déroulante'!$AN$7,2,IF(AX67='Liste déroulante'!$AN$8,1,0))))</f>
        <v>0</v>
      </c>
      <c r="AZ67" s="73"/>
      <c r="BA67" s="72">
        <f>IF(OR(AZ67='Liste déroulante'!$AO$5,'Données produit'!AZ67='Liste déroulante'!$AO$6,'Données produit'!AZ67='Liste déroulante'!$AO$7),3,IF('Données produit'!AZ67='Liste déroulante'!$AO$8,2,0))</f>
        <v>0</v>
      </c>
      <c r="BB67" s="63"/>
      <c r="BC67" s="72">
        <f>IF(BB67='Liste déroulante'!$AP$5,3,IF('Données produit'!BB67='Liste déroulante'!$AP$6,2,0))</f>
        <v>0</v>
      </c>
      <c r="BD67" s="63"/>
      <c r="BE67" s="72">
        <f>IF(OR(BD67='Liste déroulante'!$AQ$5,BD67='Liste déroulante'!$AQ$9,BD67='Liste déroulante'!$AQ$10),4,IF(OR(BD67='Liste déroulante'!$AQ$6,BD67='Liste déroulante'!$AQ$11,BD67='Liste déroulante'!$AQ$12),3,IF(OR(BD67='Liste déroulante'!$AQ$7,BD67='Liste déroulante'!$AQ$8,BD67='Liste déroulante'!$AQ$11,BD67='Liste déroulante'!$AQ$12),2,0)))</f>
        <v>0</v>
      </c>
      <c r="BF67" s="63"/>
      <c r="BG67" s="72">
        <f>IF(BF67='Liste déroulante'!$AR$5,4,IF('Données produit'!BF67='Liste déroulante'!$AR$6,3,0))</f>
        <v>0</v>
      </c>
      <c r="BH67" s="63"/>
      <c r="BI67" s="72">
        <f>IF(BH67='Liste déroulante'!$AS$5,3,0)</f>
        <v>0</v>
      </c>
      <c r="BJ67" s="63"/>
      <c r="BK67" s="72">
        <f>IF(BJ67='Liste déroulante'!$AT$5,4,0)</f>
        <v>0</v>
      </c>
      <c r="BL67" s="63"/>
      <c r="BM67" s="72">
        <f>IF(BL67='Liste déroulante'!$AU$5,4,IF('Données produit'!BL67='Liste déroulante'!$AU$6,3,IF(OR('Données produit'!BL67='Liste déroulante'!$AU$7,'Données produit'!BL67='Liste déroulante'!$AU$8),2,0)))</f>
        <v>0</v>
      </c>
      <c r="BN67" s="43"/>
      <c r="BO67" s="43"/>
      <c r="BP67" s="43"/>
      <c r="BQ67" s="43"/>
      <c r="BR67" s="43"/>
      <c r="BS67" s="49"/>
      <c r="BT67" s="45">
        <f>IF(OR(BN67='Liste déroulante'!$AV$5,BN67='Liste déroulante'!$AV$6,BO67='Liste déroulante'!$AW$5,'Données produit'!BP67='Liste déroulante'!$AX$5,BQ67='Liste déroulante'!$AY$5),"Catégorie E",IF(OR(BR67='Liste déroulante'!$AZ$5,BS67='Liste déroulante'!$BA$5),1,0))</f>
        <v>0</v>
      </c>
      <c r="BU67" s="43"/>
      <c r="BV67" s="43"/>
      <c r="BW67" s="75"/>
      <c r="BX67" s="44">
        <f>IF(OR(BU67='Liste déroulante'!$BB$5,'Données produit'!BU67='Liste déroulante'!$BB$6),"Catégorie E",IF(BV67='Liste déroulante'!$BD$5,4,IF(BW67='Liste déroulante'!$BE$5,1,0)))</f>
        <v>0</v>
      </c>
      <c r="BY67" s="43"/>
      <c r="BZ67" s="43"/>
      <c r="CA67" s="45">
        <f>IF(BY67='Liste déroulante'!$BF$5,"Catégorie E",IF(BZ67='Liste déroulante'!$BG$5,1,0))</f>
        <v>0</v>
      </c>
      <c r="CB67" s="43"/>
      <c r="CC67" s="45">
        <f>IF(CB67='Liste déroulante'!$BH$5,"Catégorie E",0)</f>
        <v>0</v>
      </c>
      <c r="CD67" s="45">
        <f t="shared" si="10"/>
        <v>0</v>
      </c>
      <c r="CE67" s="45">
        <f t="shared" si="11"/>
        <v>0</v>
      </c>
      <c r="CF67" s="45">
        <f t="shared" si="12"/>
        <v>0</v>
      </c>
      <c r="CG67" s="45">
        <f t="shared" si="13"/>
        <v>0</v>
      </c>
      <c r="CH67" s="45">
        <f t="shared" si="14"/>
        <v>0</v>
      </c>
      <c r="CI67" s="45">
        <f t="shared" si="15"/>
        <v>0</v>
      </c>
      <c r="CJ67" s="45">
        <f t="shared" si="16"/>
        <v>0</v>
      </c>
      <c r="CK67" s="44">
        <f t="shared" si="17"/>
        <v>0</v>
      </c>
      <c r="CL67" s="44">
        <f>LARGE('Données produit'!O67:BI67,1)</f>
        <v>0</v>
      </c>
      <c r="CM67" s="44">
        <f t="shared" si="18"/>
        <v>0</v>
      </c>
      <c r="CN67" s="44">
        <f>LARGE('Données produit'!BJ67:CK67,1)</f>
        <v>0</v>
      </c>
      <c r="CO67" s="44">
        <f t="shared" si="19"/>
        <v>0</v>
      </c>
    </row>
    <row r="68" spans="9:93" x14ac:dyDescent="0.35">
      <c r="I68" s="43"/>
      <c r="J68" s="43"/>
      <c r="K68" s="43"/>
      <c r="L68" s="43"/>
      <c r="M68" s="43"/>
      <c r="N68" s="43"/>
      <c r="O68" s="45">
        <f>IF(OR(I68='Liste déroulante'!$F$5,I68='Liste déroulante'!$F$6,I68='Liste déroulante'!$F$7,J68='Liste déroulante'!$G$5,J68='Liste déroulante'!$G$6,K68='Liste déroulante'!$H$5,K68='Liste déroulante'!$H$6,L68='Liste déroulante'!$I$5,L68='Liste déroulante'!$I$6,M68='Liste déroulante'!$J$5,N68='Liste déroulante'!$K$5),'Liste déroulante'!$A$7,IF(OR(I68='Liste déroulante'!$F$8,J68='Liste déroulante'!$G$7,'Données produit'!K68='Liste déroulante'!$H$7),'Liste déroulante'!$A$8,0))</f>
        <v>0</v>
      </c>
      <c r="P68" s="43"/>
      <c r="Q68" s="43"/>
      <c r="R68" s="43"/>
      <c r="S68" s="45">
        <f>IF(OR(P68='Liste déroulante'!$L$5,P68='Liste déroulante'!$L$6,P68='Liste déroulante'!$L$7,Q68='Liste déroulante'!$M$5,R68='Liste déroulante'!$N$5),'Liste déroulante'!$A$7,IF(P68='Liste déroulante'!$L$8,'Liste déroulante'!$A$8,0))</f>
        <v>0</v>
      </c>
      <c r="T68" s="43"/>
      <c r="U68" s="43"/>
      <c r="V68" s="43"/>
      <c r="W68" s="43"/>
      <c r="X68" s="45">
        <f>IF(OR(T68='Liste déroulante'!$O$5,T68='Liste déroulante'!$O$6,T68='Liste déroulante'!$O$7,T68='Liste déroulante'!$O$9,T68='Liste déroulante'!$O$10,T68='Liste déroulante'!$O$11,T68='Liste déroulante'!$O$12,U68='Liste déroulante'!$P$5,U68='Liste déroulante'!$P$6,V68='Liste déroulante'!$Q$5,W68='Liste déroulante'!$R$5),'Liste déroulante'!$A$7,IF(OR(T68='Liste déroulante'!$O$8,'Données produit'!T68='Liste déroulante'!$O$13),'Liste déroulante'!$A$8,0))</f>
        <v>0</v>
      </c>
      <c r="Y68" s="43"/>
      <c r="Z68" s="43"/>
      <c r="AA68" s="43"/>
      <c r="AB68" s="43"/>
      <c r="AC68" s="43"/>
      <c r="AD68" s="43"/>
      <c r="AE68" s="43"/>
      <c r="AF68" s="43"/>
      <c r="AG68" s="43"/>
      <c r="AH68" s="45">
        <f>IF(OR(Y68='Liste déroulante'!$S$5,Y68='Liste déroulante'!$S$7,Z68='Liste déroulante'!$T$5,AA68='Liste déroulante'!$U$5,'Données produit'!AD68='Liste déroulante'!$X$5,AG68='Liste déroulante'!$AA$5),"Catégorie E",IF(OR(Y68='Liste déroulante'!$S$6,Y68='Liste déroulante'!$S$8),"Catégorie D",IF(OR(AA68='Liste déroulante'!$U$6,AA68='Liste déroulante'!$U$7,'Données produit'!AB68='Liste déroulante'!$V$5,'Données produit'!AB68='Liste déroulante'!$V$6,'Données produit'!AC68='Liste déroulante'!$W$5,'Données produit'!AC68='Liste déroulante'!$W$6,'Données produit'!AC68='Liste déroulante'!$W$7,'Données produit'!AC68='Liste déroulante'!$W$8,AD68='Liste déroulante'!$X$6,AE68='Liste déroulante'!$Y$5,AF68='Liste déroulante'!$Z$5),1,0)))</f>
        <v>0</v>
      </c>
      <c r="AI68" s="43"/>
      <c r="AJ68" s="43"/>
      <c r="AK68" s="43"/>
      <c r="AL68" s="43"/>
      <c r="AM68" s="45">
        <f>IF((OR(AI68='Liste déroulante'!$AC$5,AI68='Liste déroulante'!$AC$6,AI68='Liste déroulante'!$AC$7,AJ68='Liste déroulante'!$AD$5,AK68='Liste déroulante'!$AE$5,AL68='Liste déroulante'!$AG$5)),'Liste déroulante'!$A$7,0)</f>
        <v>0</v>
      </c>
      <c r="AN68" s="43"/>
      <c r="AO68" s="43"/>
      <c r="AP68" s="43"/>
      <c r="AQ68" s="45">
        <f>IF(OR(AN68='Liste déroulante'!$AH$5,'Données produit'!AN68='Liste déroulante'!$AH$6,'Données produit'!AN68='Liste déroulante'!$AH$7,'Données produit'!AO68='Liste déroulante'!$AI$5,'Données produit'!AP68='Liste déroulante'!$AJ$5),'Liste déroulante'!$A$8,0)</f>
        <v>0</v>
      </c>
      <c r="AR68" s="43"/>
      <c r="AS68" s="45">
        <f>IF(AR68='Liste déroulante'!$AK$5,4,0)</f>
        <v>0</v>
      </c>
      <c r="AT68" s="63"/>
      <c r="AU68" s="71">
        <f>IF(AT68='Liste déroulante'!$AL$5,3,IF(AT68='Liste déroulante'!$AL$6,3,IF(AT68='Liste déroulante'!$AL$7,2,IF(AT68='Liste déroulante'!$AL$8,1,0))))</f>
        <v>0</v>
      </c>
      <c r="AV68" s="63"/>
      <c r="AW68" s="71">
        <f>IF(AV68='Liste déroulante'!$AM$5,3,IF(AV68='Liste déroulante'!$AM$6,3,IF(AV68='Liste déroulante'!$AM$7,2,IF(AV68='Liste déroulante'!$AM$8,1,0))))</f>
        <v>0</v>
      </c>
      <c r="AX68" s="63"/>
      <c r="AY68" s="72">
        <f>IF(AX68='Liste déroulante'!$AN$5,3,IF(AX68='Liste déroulante'!$AN$6,3,IF(AX68='Liste déroulante'!$AN$7,2,IF(AX68='Liste déroulante'!$AN$8,1,0))))</f>
        <v>0</v>
      </c>
      <c r="AZ68" s="73"/>
      <c r="BA68" s="72">
        <f>IF(OR(AZ68='Liste déroulante'!$AO$5,'Données produit'!AZ68='Liste déroulante'!$AO$6,'Données produit'!AZ68='Liste déroulante'!$AO$7),3,IF('Données produit'!AZ68='Liste déroulante'!$AO$8,2,0))</f>
        <v>0</v>
      </c>
      <c r="BB68" s="63"/>
      <c r="BC68" s="72">
        <f>IF(BB68='Liste déroulante'!$AP$5,3,IF('Données produit'!BB68='Liste déroulante'!$AP$6,2,0))</f>
        <v>0</v>
      </c>
      <c r="BD68" s="63"/>
      <c r="BE68" s="72">
        <f>IF(OR(BD68='Liste déroulante'!$AQ$5,BD68='Liste déroulante'!$AQ$9,BD68='Liste déroulante'!$AQ$10),4,IF(OR(BD68='Liste déroulante'!$AQ$6,BD68='Liste déroulante'!$AQ$11,BD68='Liste déroulante'!$AQ$12),3,IF(OR(BD68='Liste déroulante'!$AQ$7,BD68='Liste déroulante'!$AQ$8,BD68='Liste déroulante'!$AQ$11,BD68='Liste déroulante'!$AQ$12),2,0)))</f>
        <v>0</v>
      </c>
      <c r="BF68" s="63"/>
      <c r="BG68" s="72">
        <f>IF(BF68='Liste déroulante'!$AR$5,4,IF('Données produit'!BF68='Liste déroulante'!$AR$6,3,0))</f>
        <v>0</v>
      </c>
      <c r="BH68" s="63"/>
      <c r="BI68" s="72">
        <f>IF(BH68='Liste déroulante'!$AS$5,3,0)</f>
        <v>0</v>
      </c>
      <c r="BJ68" s="63"/>
      <c r="BK68" s="72">
        <f>IF(BJ68='Liste déroulante'!$AT$5,4,0)</f>
        <v>0</v>
      </c>
      <c r="BL68" s="63"/>
      <c r="BM68" s="72">
        <f>IF(BL68='Liste déroulante'!$AU$5,4,IF('Données produit'!BL68='Liste déroulante'!$AU$6,3,IF(OR('Données produit'!BL68='Liste déroulante'!$AU$7,'Données produit'!BL68='Liste déroulante'!$AU$8),2,0)))</f>
        <v>0</v>
      </c>
      <c r="BN68" s="43"/>
      <c r="BO68" s="43"/>
      <c r="BP68" s="43"/>
      <c r="BQ68" s="43"/>
      <c r="BR68" s="43"/>
      <c r="BS68" s="49"/>
      <c r="BT68" s="45">
        <f>IF(OR(BN68='Liste déroulante'!$AV$5,BN68='Liste déroulante'!$AV$6,BO68='Liste déroulante'!$AW$5,'Données produit'!BP68='Liste déroulante'!$AX$5,BQ68='Liste déroulante'!$AY$5),"Catégorie E",IF(OR(BR68='Liste déroulante'!$AZ$5,BS68='Liste déroulante'!$BA$5),1,0))</f>
        <v>0</v>
      </c>
      <c r="BU68" s="43"/>
      <c r="BV68" s="43"/>
      <c r="BW68" s="75"/>
      <c r="BX68" s="44">
        <f>IF(OR(BU68='Liste déroulante'!$BB$5,'Données produit'!BU68='Liste déroulante'!$BB$6),"Catégorie E",IF(BV68='Liste déroulante'!$BD$5,4,IF(BW68='Liste déroulante'!$BE$5,1,0)))</f>
        <v>0</v>
      </c>
      <c r="BY68" s="43"/>
      <c r="BZ68" s="43"/>
      <c r="CA68" s="45">
        <f>IF(BY68='Liste déroulante'!$BF$5,"Catégorie E",IF(BZ68='Liste déroulante'!$BG$5,1,0))</f>
        <v>0</v>
      </c>
      <c r="CB68" s="43"/>
      <c r="CC68" s="45">
        <f>IF(CB68='Liste déroulante'!$BH$5,"Catégorie E",0)</f>
        <v>0</v>
      </c>
      <c r="CD68" s="45">
        <f t="shared" si="10"/>
        <v>0</v>
      </c>
      <c r="CE68" s="45">
        <f t="shared" si="11"/>
        <v>0</v>
      </c>
      <c r="CF68" s="45">
        <f t="shared" si="12"/>
        <v>0</v>
      </c>
      <c r="CG68" s="45">
        <f t="shared" si="13"/>
        <v>0</v>
      </c>
      <c r="CH68" s="45">
        <f t="shared" si="14"/>
        <v>0</v>
      </c>
      <c r="CI68" s="45">
        <f t="shared" si="15"/>
        <v>0</v>
      </c>
      <c r="CJ68" s="45">
        <f t="shared" si="16"/>
        <v>0</v>
      </c>
      <c r="CK68" s="44">
        <f t="shared" si="17"/>
        <v>0</v>
      </c>
      <c r="CL68" s="44">
        <f>LARGE('Données produit'!O68:BI68,1)</f>
        <v>0</v>
      </c>
      <c r="CM68" s="44">
        <f t="shared" si="18"/>
        <v>0</v>
      </c>
      <c r="CN68" s="44">
        <f>LARGE('Données produit'!BJ68:CK68,1)</f>
        <v>0</v>
      </c>
      <c r="CO68" s="44">
        <f t="shared" si="19"/>
        <v>0</v>
      </c>
    </row>
    <row r="69" spans="9:93" x14ac:dyDescent="0.35">
      <c r="I69" s="43"/>
      <c r="J69" s="43"/>
      <c r="K69" s="43"/>
      <c r="L69" s="43"/>
      <c r="M69" s="43"/>
      <c r="N69" s="43"/>
      <c r="O69" s="45">
        <f>IF(OR(I69='Liste déroulante'!$F$5,I69='Liste déroulante'!$F$6,I69='Liste déroulante'!$F$7,J69='Liste déroulante'!$G$5,J69='Liste déroulante'!$G$6,K69='Liste déroulante'!$H$5,K69='Liste déroulante'!$H$6,L69='Liste déroulante'!$I$5,L69='Liste déroulante'!$I$6,M69='Liste déroulante'!$J$5,N69='Liste déroulante'!$K$5),'Liste déroulante'!$A$7,IF(OR(I69='Liste déroulante'!$F$8,J69='Liste déroulante'!$G$7,'Données produit'!K69='Liste déroulante'!$H$7),'Liste déroulante'!$A$8,0))</f>
        <v>0</v>
      </c>
      <c r="P69" s="43"/>
      <c r="Q69" s="43"/>
      <c r="R69" s="43"/>
      <c r="S69" s="45">
        <f>IF(OR(P69='Liste déroulante'!$L$5,P69='Liste déroulante'!$L$6,P69='Liste déroulante'!$L$7,Q69='Liste déroulante'!$M$5,R69='Liste déroulante'!$N$5),'Liste déroulante'!$A$7,IF(P69='Liste déroulante'!$L$8,'Liste déroulante'!$A$8,0))</f>
        <v>0</v>
      </c>
      <c r="T69" s="43"/>
      <c r="U69" s="43"/>
      <c r="V69" s="43"/>
      <c r="W69" s="43"/>
      <c r="X69" s="45">
        <f>IF(OR(T69='Liste déroulante'!$O$5,T69='Liste déroulante'!$O$6,T69='Liste déroulante'!$O$7,T69='Liste déroulante'!$O$9,T69='Liste déroulante'!$O$10,T69='Liste déroulante'!$O$11,T69='Liste déroulante'!$O$12,U69='Liste déroulante'!$P$5,U69='Liste déroulante'!$P$6,V69='Liste déroulante'!$Q$5,W69='Liste déroulante'!$R$5),'Liste déroulante'!$A$7,IF(OR(T69='Liste déroulante'!$O$8,'Données produit'!T69='Liste déroulante'!$O$13),'Liste déroulante'!$A$8,0))</f>
        <v>0</v>
      </c>
      <c r="Y69" s="43"/>
      <c r="Z69" s="43"/>
      <c r="AA69" s="43"/>
      <c r="AB69" s="43"/>
      <c r="AC69" s="43"/>
      <c r="AD69" s="43"/>
      <c r="AE69" s="43"/>
      <c r="AF69" s="43"/>
      <c r="AG69" s="43"/>
      <c r="AH69" s="45">
        <f>IF(OR(Y69='Liste déroulante'!$S$5,Y69='Liste déroulante'!$S$7,Z69='Liste déroulante'!$T$5,AA69='Liste déroulante'!$U$5,'Données produit'!AD69='Liste déroulante'!$X$5,AG69='Liste déroulante'!$AA$5),"Catégorie E",IF(OR(Y69='Liste déroulante'!$S$6,Y69='Liste déroulante'!$S$8),"Catégorie D",IF(OR(AA69='Liste déroulante'!$U$6,AA69='Liste déroulante'!$U$7,'Données produit'!AB69='Liste déroulante'!$V$5,'Données produit'!AB69='Liste déroulante'!$V$6,'Données produit'!AC69='Liste déroulante'!$W$5,'Données produit'!AC69='Liste déroulante'!$W$6,'Données produit'!AC69='Liste déroulante'!$W$7,'Données produit'!AC69='Liste déroulante'!$W$8,AD69='Liste déroulante'!$X$6,AE69='Liste déroulante'!$Y$5,AF69='Liste déroulante'!$Z$5),1,0)))</f>
        <v>0</v>
      </c>
      <c r="AI69" s="43"/>
      <c r="AJ69" s="43"/>
      <c r="AK69" s="43"/>
      <c r="AL69" s="43"/>
      <c r="AM69" s="45">
        <f>IF((OR(AI69='Liste déroulante'!$AC$5,AI69='Liste déroulante'!$AC$6,AI69='Liste déroulante'!$AC$7,AJ69='Liste déroulante'!$AD$5,AK69='Liste déroulante'!$AE$5,AL69='Liste déroulante'!$AG$5)),'Liste déroulante'!$A$7,0)</f>
        <v>0</v>
      </c>
      <c r="AN69" s="43"/>
      <c r="AO69" s="43"/>
      <c r="AP69" s="43"/>
      <c r="AQ69" s="45">
        <f>IF(OR(AN69='Liste déroulante'!$AH$5,'Données produit'!AN69='Liste déroulante'!$AH$6,'Données produit'!AN69='Liste déroulante'!$AH$7,'Données produit'!AO69='Liste déroulante'!$AI$5,'Données produit'!AP69='Liste déroulante'!$AJ$5),'Liste déroulante'!$A$8,0)</f>
        <v>0</v>
      </c>
      <c r="AR69" s="43"/>
      <c r="AS69" s="45">
        <f>IF(AR69='Liste déroulante'!$AK$5,4,0)</f>
        <v>0</v>
      </c>
      <c r="AT69" s="63"/>
      <c r="AU69" s="71">
        <f>IF(AT69='Liste déroulante'!$AL$5,3,IF(AT69='Liste déroulante'!$AL$6,3,IF(AT69='Liste déroulante'!$AL$7,2,IF(AT69='Liste déroulante'!$AL$8,1,0))))</f>
        <v>0</v>
      </c>
      <c r="AV69" s="63"/>
      <c r="AW69" s="71">
        <f>IF(AV69='Liste déroulante'!$AM$5,3,IF(AV69='Liste déroulante'!$AM$6,3,IF(AV69='Liste déroulante'!$AM$7,2,IF(AV69='Liste déroulante'!$AM$8,1,0))))</f>
        <v>0</v>
      </c>
      <c r="AX69" s="63"/>
      <c r="AY69" s="72">
        <f>IF(AX69='Liste déroulante'!$AN$5,3,IF(AX69='Liste déroulante'!$AN$6,3,IF(AX69='Liste déroulante'!$AN$7,2,IF(AX69='Liste déroulante'!$AN$8,1,0))))</f>
        <v>0</v>
      </c>
      <c r="AZ69" s="73"/>
      <c r="BA69" s="72">
        <f>IF(OR(AZ69='Liste déroulante'!$AO$5,'Données produit'!AZ69='Liste déroulante'!$AO$6,'Données produit'!AZ69='Liste déroulante'!$AO$7),3,IF('Données produit'!AZ69='Liste déroulante'!$AO$8,2,0))</f>
        <v>0</v>
      </c>
      <c r="BB69" s="63"/>
      <c r="BC69" s="72">
        <f>IF(BB69='Liste déroulante'!$AP$5,3,IF('Données produit'!BB69='Liste déroulante'!$AP$6,2,0))</f>
        <v>0</v>
      </c>
      <c r="BD69" s="63"/>
      <c r="BE69" s="72">
        <f>IF(OR(BD69='Liste déroulante'!$AQ$5,BD69='Liste déroulante'!$AQ$9,BD69='Liste déroulante'!$AQ$10),4,IF(OR(BD69='Liste déroulante'!$AQ$6,BD69='Liste déroulante'!$AQ$11,BD69='Liste déroulante'!$AQ$12),3,IF(OR(BD69='Liste déroulante'!$AQ$7,BD69='Liste déroulante'!$AQ$8,BD69='Liste déroulante'!$AQ$11,BD69='Liste déroulante'!$AQ$12),2,0)))</f>
        <v>0</v>
      </c>
      <c r="BF69" s="63"/>
      <c r="BG69" s="72">
        <f>IF(BF69='Liste déroulante'!$AR$5,4,IF('Données produit'!BF69='Liste déroulante'!$AR$6,3,0))</f>
        <v>0</v>
      </c>
      <c r="BH69" s="63"/>
      <c r="BI69" s="72">
        <f>IF(BH69='Liste déroulante'!$AS$5,3,0)</f>
        <v>0</v>
      </c>
      <c r="BJ69" s="63"/>
      <c r="BK69" s="72">
        <f>IF(BJ69='Liste déroulante'!$AT$5,4,0)</f>
        <v>0</v>
      </c>
      <c r="BL69" s="63"/>
      <c r="BM69" s="72">
        <f>IF(BL69='Liste déroulante'!$AU$5,4,IF('Données produit'!BL69='Liste déroulante'!$AU$6,3,IF(OR('Données produit'!BL69='Liste déroulante'!$AU$7,'Données produit'!BL69='Liste déroulante'!$AU$8),2,0)))</f>
        <v>0</v>
      </c>
      <c r="BN69" s="43"/>
      <c r="BO69" s="43"/>
      <c r="BP69" s="43"/>
      <c r="BQ69" s="43"/>
      <c r="BR69" s="43"/>
      <c r="BS69" s="49"/>
      <c r="BT69" s="45">
        <f>IF(OR(BN69='Liste déroulante'!$AV$5,BN69='Liste déroulante'!$AV$6,BO69='Liste déroulante'!$AW$5,'Données produit'!BP69='Liste déroulante'!$AX$5,BQ69='Liste déroulante'!$AY$5),"Catégorie E",IF(OR(BR69='Liste déroulante'!$AZ$5,BS69='Liste déroulante'!$BA$5),1,0))</f>
        <v>0</v>
      </c>
      <c r="BU69" s="43"/>
      <c r="BV69" s="43"/>
      <c r="BW69" s="75"/>
      <c r="BX69" s="44">
        <f>IF(OR(BU69='Liste déroulante'!$BB$5,'Données produit'!BU69='Liste déroulante'!$BB$6),"Catégorie E",IF(BV69='Liste déroulante'!$BD$5,4,IF(BW69='Liste déroulante'!$BE$5,1,0)))</f>
        <v>0</v>
      </c>
      <c r="BY69" s="43"/>
      <c r="BZ69" s="43"/>
      <c r="CA69" s="45">
        <f>IF(BY69='Liste déroulante'!$BF$5,"Catégorie E",IF(BZ69='Liste déroulante'!$BG$5,1,0))</f>
        <v>0</v>
      </c>
      <c r="CB69" s="43"/>
      <c r="CC69" s="45">
        <f>IF(CB69='Liste déroulante'!$BH$5,"Catégorie E",0)</f>
        <v>0</v>
      </c>
      <c r="CD69" s="45">
        <f t="shared" si="10"/>
        <v>0</v>
      </c>
      <c r="CE69" s="45">
        <f t="shared" si="11"/>
        <v>0</v>
      </c>
      <c r="CF69" s="45">
        <f t="shared" si="12"/>
        <v>0</v>
      </c>
      <c r="CG69" s="45">
        <f t="shared" si="13"/>
        <v>0</v>
      </c>
      <c r="CH69" s="45">
        <f t="shared" si="14"/>
        <v>0</v>
      </c>
      <c r="CI69" s="45">
        <f t="shared" si="15"/>
        <v>0</v>
      </c>
      <c r="CJ69" s="45">
        <f t="shared" si="16"/>
        <v>0</v>
      </c>
      <c r="CK69" s="44">
        <f t="shared" si="17"/>
        <v>0</v>
      </c>
      <c r="CL69" s="44">
        <f>LARGE('Données produit'!O69:BI69,1)</f>
        <v>0</v>
      </c>
      <c r="CM69" s="44">
        <f t="shared" si="18"/>
        <v>0</v>
      </c>
      <c r="CN69" s="44">
        <f>LARGE('Données produit'!BJ69:CK69,1)</f>
        <v>0</v>
      </c>
      <c r="CO69" s="44">
        <f t="shared" si="19"/>
        <v>0</v>
      </c>
    </row>
    <row r="70" spans="9:93" x14ac:dyDescent="0.35">
      <c r="I70" s="43"/>
      <c r="J70" s="43"/>
      <c r="K70" s="43"/>
      <c r="L70" s="43"/>
      <c r="M70" s="43"/>
      <c r="N70" s="43"/>
      <c r="O70" s="45">
        <f>IF(OR(I70='Liste déroulante'!$F$5,I70='Liste déroulante'!$F$6,I70='Liste déroulante'!$F$7,J70='Liste déroulante'!$G$5,J70='Liste déroulante'!$G$6,K70='Liste déroulante'!$H$5,K70='Liste déroulante'!$H$6,L70='Liste déroulante'!$I$5,L70='Liste déroulante'!$I$6,M70='Liste déroulante'!$J$5,N70='Liste déroulante'!$K$5),'Liste déroulante'!$A$7,IF(OR(I70='Liste déroulante'!$F$8,J70='Liste déroulante'!$G$7,'Données produit'!K70='Liste déroulante'!$H$7),'Liste déroulante'!$A$8,0))</f>
        <v>0</v>
      </c>
      <c r="P70" s="43"/>
      <c r="Q70" s="43"/>
      <c r="R70" s="43"/>
      <c r="S70" s="45">
        <f>IF(OR(P70='Liste déroulante'!$L$5,P70='Liste déroulante'!$L$6,P70='Liste déroulante'!$L$7,Q70='Liste déroulante'!$M$5,R70='Liste déroulante'!$N$5),'Liste déroulante'!$A$7,IF(P70='Liste déroulante'!$L$8,'Liste déroulante'!$A$8,0))</f>
        <v>0</v>
      </c>
      <c r="T70" s="43"/>
      <c r="U70" s="43"/>
      <c r="V70" s="43"/>
      <c r="W70" s="43"/>
      <c r="X70" s="45">
        <f>IF(OR(T70='Liste déroulante'!$O$5,T70='Liste déroulante'!$O$6,T70='Liste déroulante'!$O$7,T70='Liste déroulante'!$O$9,T70='Liste déroulante'!$O$10,T70='Liste déroulante'!$O$11,T70='Liste déroulante'!$O$12,U70='Liste déroulante'!$P$5,U70='Liste déroulante'!$P$6,V70='Liste déroulante'!$Q$5,W70='Liste déroulante'!$R$5),'Liste déroulante'!$A$7,IF(OR(T70='Liste déroulante'!$O$8,'Données produit'!T70='Liste déroulante'!$O$13),'Liste déroulante'!$A$8,0))</f>
        <v>0</v>
      </c>
      <c r="Y70" s="43"/>
      <c r="Z70" s="43"/>
      <c r="AA70" s="43"/>
      <c r="AB70" s="43"/>
      <c r="AC70" s="43"/>
      <c r="AD70" s="43"/>
      <c r="AE70" s="43"/>
      <c r="AF70" s="43"/>
      <c r="AG70" s="43"/>
      <c r="AH70" s="45">
        <f>IF(OR(Y70='Liste déroulante'!$S$5,Y70='Liste déroulante'!$S$7,Z70='Liste déroulante'!$T$5,AA70='Liste déroulante'!$U$5,'Données produit'!AD70='Liste déroulante'!$X$5,AG70='Liste déroulante'!$AA$5),"Catégorie E",IF(OR(Y70='Liste déroulante'!$S$6,Y70='Liste déroulante'!$S$8),"Catégorie D",IF(OR(AA70='Liste déroulante'!$U$6,AA70='Liste déroulante'!$U$7,'Données produit'!AB70='Liste déroulante'!$V$5,'Données produit'!AB70='Liste déroulante'!$V$6,'Données produit'!AC70='Liste déroulante'!$W$5,'Données produit'!AC70='Liste déroulante'!$W$6,'Données produit'!AC70='Liste déroulante'!$W$7,'Données produit'!AC70='Liste déroulante'!$W$8,AD70='Liste déroulante'!$X$6,AE70='Liste déroulante'!$Y$5,AF70='Liste déroulante'!$Z$5),1,0)))</f>
        <v>0</v>
      </c>
      <c r="AI70" s="43"/>
      <c r="AJ70" s="43"/>
      <c r="AK70" s="43"/>
      <c r="AL70" s="43"/>
      <c r="AM70" s="45">
        <f>IF((OR(AI70='Liste déroulante'!$AC$5,AI70='Liste déroulante'!$AC$6,AI70='Liste déroulante'!$AC$7,AJ70='Liste déroulante'!$AD$5,AK70='Liste déroulante'!$AE$5,AL70='Liste déroulante'!$AG$5)),'Liste déroulante'!$A$7,0)</f>
        <v>0</v>
      </c>
      <c r="AN70" s="43"/>
      <c r="AO70" s="43"/>
      <c r="AP70" s="43"/>
      <c r="AQ70" s="45">
        <f>IF(OR(AN70='Liste déroulante'!$AH$5,'Données produit'!AN70='Liste déroulante'!$AH$6,'Données produit'!AN70='Liste déroulante'!$AH$7,'Données produit'!AO70='Liste déroulante'!$AI$5,'Données produit'!AP70='Liste déroulante'!$AJ$5),'Liste déroulante'!$A$8,0)</f>
        <v>0</v>
      </c>
      <c r="AR70" s="43"/>
      <c r="AS70" s="45">
        <f>IF(AR70='Liste déroulante'!$AK$5,4,0)</f>
        <v>0</v>
      </c>
      <c r="AT70" s="63"/>
      <c r="AU70" s="71">
        <f>IF(AT70='Liste déroulante'!$AL$5,3,IF(AT70='Liste déroulante'!$AL$6,3,IF(AT70='Liste déroulante'!$AL$7,2,IF(AT70='Liste déroulante'!$AL$8,1,0))))</f>
        <v>0</v>
      </c>
      <c r="AV70" s="63"/>
      <c r="AW70" s="71">
        <f>IF(AV70='Liste déroulante'!$AM$5,3,IF(AV70='Liste déroulante'!$AM$6,3,IF(AV70='Liste déroulante'!$AM$7,2,IF(AV70='Liste déroulante'!$AM$8,1,0))))</f>
        <v>0</v>
      </c>
      <c r="AX70" s="63"/>
      <c r="AY70" s="72">
        <f>IF(AX70='Liste déroulante'!$AN$5,3,IF(AX70='Liste déroulante'!$AN$6,3,IF(AX70='Liste déroulante'!$AN$7,2,IF(AX70='Liste déroulante'!$AN$8,1,0))))</f>
        <v>0</v>
      </c>
      <c r="AZ70" s="73"/>
      <c r="BA70" s="72">
        <f>IF(OR(AZ70='Liste déroulante'!$AO$5,'Données produit'!AZ70='Liste déroulante'!$AO$6,'Données produit'!AZ70='Liste déroulante'!$AO$7),3,IF('Données produit'!AZ70='Liste déroulante'!$AO$8,2,0))</f>
        <v>0</v>
      </c>
      <c r="BB70" s="63"/>
      <c r="BC70" s="72">
        <f>IF(BB70='Liste déroulante'!$AP$5,3,IF('Données produit'!BB70='Liste déroulante'!$AP$6,2,0))</f>
        <v>0</v>
      </c>
      <c r="BD70" s="63"/>
      <c r="BE70" s="72">
        <f>IF(OR(BD70='Liste déroulante'!$AQ$5,BD70='Liste déroulante'!$AQ$9,BD70='Liste déroulante'!$AQ$10),4,IF(OR(BD70='Liste déroulante'!$AQ$6,BD70='Liste déroulante'!$AQ$11,BD70='Liste déroulante'!$AQ$12),3,IF(OR(BD70='Liste déroulante'!$AQ$7,BD70='Liste déroulante'!$AQ$8,BD70='Liste déroulante'!$AQ$11,BD70='Liste déroulante'!$AQ$12),2,0)))</f>
        <v>0</v>
      </c>
      <c r="BF70" s="63"/>
      <c r="BG70" s="72">
        <f>IF(BF70='Liste déroulante'!$AR$5,4,IF('Données produit'!BF70='Liste déroulante'!$AR$6,3,0))</f>
        <v>0</v>
      </c>
      <c r="BH70" s="63"/>
      <c r="BI70" s="72">
        <f>IF(BH70='Liste déroulante'!$AS$5,3,0)</f>
        <v>0</v>
      </c>
      <c r="BJ70" s="63"/>
      <c r="BK70" s="72">
        <f>IF(BJ70='Liste déroulante'!$AT$5,4,0)</f>
        <v>0</v>
      </c>
      <c r="BL70" s="63"/>
      <c r="BM70" s="72">
        <f>IF(BL70='Liste déroulante'!$AU$5,4,IF('Données produit'!BL70='Liste déroulante'!$AU$6,3,IF(OR('Données produit'!BL70='Liste déroulante'!$AU$7,'Données produit'!BL70='Liste déroulante'!$AU$8),2,0)))</f>
        <v>0</v>
      </c>
      <c r="BN70" s="43"/>
      <c r="BO70" s="43"/>
      <c r="BP70" s="43"/>
      <c r="BQ70" s="43"/>
      <c r="BR70" s="43"/>
      <c r="BS70" s="49"/>
      <c r="BT70" s="45">
        <f>IF(OR(BN70='Liste déroulante'!$AV$5,BN70='Liste déroulante'!$AV$6,BO70='Liste déroulante'!$AW$5,'Données produit'!BP70='Liste déroulante'!$AX$5,BQ70='Liste déroulante'!$AY$5),"Catégorie E",IF(OR(BR70='Liste déroulante'!$AZ$5,BS70='Liste déroulante'!$BA$5),1,0))</f>
        <v>0</v>
      </c>
      <c r="BU70" s="43"/>
      <c r="BV70" s="43"/>
      <c r="BW70" s="75"/>
      <c r="BX70" s="44">
        <f>IF(OR(BU70='Liste déroulante'!$BB$5,'Données produit'!BU70='Liste déroulante'!$BB$6),"Catégorie E",IF(BV70='Liste déroulante'!$BD$5,4,IF(BW70='Liste déroulante'!$BE$5,1,0)))</f>
        <v>0</v>
      </c>
      <c r="BY70" s="43"/>
      <c r="BZ70" s="43"/>
      <c r="CA70" s="45">
        <f>IF(BY70='Liste déroulante'!$BF$5,"Catégorie E",IF(BZ70='Liste déroulante'!$BG$5,1,0))</f>
        <v>0</v>
      </c>
      <c r="CB70" s="43"/>
      <c r="CC70" s="45">
        <f>IF(CB70='Liste déroulante'!$BH$5,"Catégorie E",0)</f>
        <v>0</v>
      </c>
      <c r="CD70" s="45">
        <f t="shared" si="10"/>
        <v>0</v>
      </c>
      <c r="CE70" s="45">
        <f t="shared" si="11"/>
        <v>0</v>
      </c>
      <c r="CF70" s="45">
        <f t="shared" si="12"/>
        <v>0</v>
      </c>
      <c r="CG70" s="45">
        <f t="shared" si="13"/>
        <v>0</v>
      </c>
      <c r="CH70" s="45">
        <f t="shared" si="14"/>
        <v>0</v>
      </c>
      <c r="CI70" s="45">
        <f t="shared" si="15"/>
        <v>0</v>
      </c>
      <c r="CJ70" s="45">
        <f t="shared" si="16"/>
        <v>0</v>
      </c>
      <c r="CK70" s="44">
        <f t="shared" si="17"/>
        <v>0</v>
      </c>
      <c r="CL70" s="44">
        <f>LARGE('Données produit'!O70:BI70,1)</f>
        <v>0</v>
      </c>
      <c r="CM70" s="44">
        <f t="shared" si="18"/>
        <v>0</v>
      </c>
      <c r="CN70" s="44">
        <f>LARGE('Données produit'!BJ70:CK70,1)</f>
        <v>0</v>
      </c>
      <c r="CO70" s="44">
        <f t="shared" si="19"/>
        <v>0</v>
      </c>
    </row>
    <row r="71" spans="9:93" x14ac:dyDescent="0.35">
      <c r="I71" s="43"/>
      <c r="J71" s="43"/>
      <c r="K71" s="43"/>
      <c r="L71" s="43"/>
      <c r="M71" s="43"/>
      <c r="N71" s="43"/>
      <c r="O71" s="45">
        <f>IF(OR(I71='Liste déroulante'!$F$5,I71='Liste déroulante'!$F$6,I71='Liste déroulante'!$F$7,J71='Liste déroulante'!$G$5,J71='Liste déroulante'!$G$6,K71='Liste déroulante'!$H$5,K71='Liste déroulante'!$H$6,L71='Liste déroulante'!$I$5,L71='Liste déroulante'!$I$6,M71='Liste déroulante'!$J$5,N71='Liste déroulante'!$K$5),'Liste déroulante'!$A$7,IF(OR(I71='Liste déroulante'!$F$8,J71='Liste déroulante'!$G$7,'Données produit'!K71='Liste déroulante'!$H$7),'Liste déroulante'!$A$8,0))</f>
        <v>0</v>
      </c>
      <c r="P71" s="43"/>
      <c r="Q71" s="43"/>
      <c r="R71" s="43"/>
      <c r="S71" s="45">
        <f>IF(OR(P71='Liste déroulante'!$L$5,P71='Liste déroulante'!$L$6,P71='Liste déroulante'!$L$7,Q71='Liste déroulante'!$M$5,R71='Liste déroulante'!$N$5),'Liste déroulante'!$A$7,IF(P71='Liste déroulante'!$L$8,'Liste déroulante'!$A$8,0))</f>
        <v>0</v>
      </c>
      <c r="T71" s="43"/>
      <c r="U71" s="43"/>
      <c r="V71" s="43"/>
      <c r="W71" s="43"/>
      <c r="X71" s="45">
        <f>IF(OR(T71='Liste déroulante'!$O$5,T71='Liste déroulante'!$O$6,T71='Liste déroulante'!$O$7,T71='Liste déroulante'!$O$9,T71='Liste déroulante'!$O$10,T71='Liste déroulante'!$O$11,T71='Liste déroulante'!$O$12,U71='Liste déroulante'!$P$5,U71='Liste déroulante'!$P$6,V71='Liste déroulante'!$Q$5,W71='Liste déroulante'!$R$5),'Liste déroulante'!$A$7,IF(OR(T71='Liste déroulante'!$O$8,'Données produit'!T71='Liste déroulante'!$O$13),'Liste déroulante'!$A$8,0))</f>
        <v>0</v>
      </c>
      <c r="Y71" s="43"/>
      <c r="Z71" s="43"/>
      <c r="AA71" s="43"/>
      <c r="AB71" s="43"/>
      <c r="AC71" s="43"/>
      <c r="AD71" s="43"/>
      <c r="AE71" s="43"/>
      <c r="AF71" s="43"/>
      <c r="AG71" s="43"/>
      <c r="AH71" s="45">
        <f>IF(OR(Y71='Liste déroulante'!$S$5,Y71='Liste déroulante'!$S$7,Z71='Liste déroulante'!$T$5,AA71='Liste déroulante'!$U$5,'Données produit'!AD71='Liste déroulante'!$X$5,AG71='Liste déroulante'!$AA$5),"Catégorie E",IF(OR(Y71='Liste déroulante'!$S$6,Y71='Liste déroulante'!$S$8),"Catégorie D",IF(OR(AA71='Liste déroulante'!$U$6,AA71='Liste déroulante'!$U$7,'Données produit'!AB71='Liste déroulante'!$V$5,'Données produit'!AB71='Liste déroulante'!$V$6,'Données produit'!AC71='Liste déroulante'!$W$5,'Données produit'!AC71='Liste déroulante'!$W$6,'Données produit'!AC71='Liste déroulante'!$W$7,'Données produit'!AC71='Liste déroulante'!$W$8,AD71='Liste déroulante'!$X$6,AE71='Liste déroulante'!$Y$5,AF71='Liste déroulante'!$Z$5),1,0)))</f>
        <v>0</v>
      </c>
      <c r="AI71" s="43"/>
      <c r="AJ71" s="43"/>
      <c r="AK71" s="43"/>
      <c r="AL71" s="43"/>
      <c r="AM71" s="45">
        <f>IF((OR(AI71='Liste déroulante'!$AC$5,AI71='Liste déroulante'!$AC$6,AI71='Liste déroulante'!$AC$7,AJ71='Liste déroulante'!$AD$5,AK71='Liste déroulante'!$AE$5,AL71='Liste déroulante'!$AG$5)),'Liste déroulante'!$A$7,0)</f>
        <v>0</v>
      </c>
      <c r="AN71" s="43"/>
      <c r="AO71" s="43"/>
      <c r="AP71" s="43"/>
      <c r="AQ71" s="45">
        <f>IF(OR(AN71='Liste déroulante'!$AH$5,'Données produit'!AN71='Liste déroulante'!$AH$6,'Données produit'!AN71='Liste déroulante'!$AH$7,'Données produit'!AO71='Liste déroulante'!$AI$5,'Données produit'!AP71='Liste déroulante'!$AJ$5),'Liste déroulante'!$A$8,0)</f>
        <v>0</v>
      </c>
      <c r="AR71" s="43"/>
      <c r="AS71" s="45">
        <f>IF(AR71='Liste déroulante'!$AK$5,4,0)</f>
        <v>0</v>
      </c>
      <c r="AT71" s="63"/>
      <c r="AU71" s="71">
        <f>IF(AT71='Liste déroulante'!$AL$5,3,IF(AT71='Liste déroulante'!$AL$6,3,IF(AT71='Liste déroulante'!$AL$7,2,IF(AT71='Liste déroulante'!$AL$8,1,0))))</f>
        <v>0</v>
      </c>
      <c r="AV71" s="63"/>
      <c r="AW71" s="71">
        <f>IF(AV71='Liste déroulante'!$AM$5,3,IF(AV71='Liste déroulante'!$AM$6,3,IF(AV71='Liste déroulante'!$AM$7,2,IF(AV71='Liste déroulante'!$AM$8,1,0))))</f>
        <v>0</v>
      </c>
      <c r="AX71" s="63"/>
      <c r="AY71" s="72">
        <f>IF(AX71='Liste déroulante'!$AN$5,3,IF(AX71='Liste déroulante'!$AN$6,3,IF(AX71='Liste déroulante'!$AN$7,2,IF(AX71='Liste déroulante'!$AN$8,1,0))))</f>
        <v>0</v>
      </c>
      <c r="AZ71" s="73"/>
      <c r="BA71" s="72">
        <f>IF(OR(AZ71='Liste déroulante'!$AO$5,'Données produit'!AZ71='Liste déroulante'!$AO$6,'Données produit'!AZ71='Liste déroulante'!$AO$7),3,IF('Données produit'!AZ71='Liste déroulante'!$AO$8,2,0))</f>
        <v>0</v>
      </c>
      <c r="BB71" s="63"/>
      <c r="BC71" s="72">
        <f>IF(BB71='Liste déroulante'!$AP$5,3,IF('Données produit'!BB71='Liste déroulante'!$AP$6,2,0))</f>
        <v>0</v>
      </c>
      <c r="BD71" s="63"/>
      <c r="BE71" s="72">
        <f>IF(OR(BD71='Liste déroulante'!$AQ$5,BD71='Liste déroulante'!$AQ$9,BD71='Liste déroulante'!$AQ$10),4,IF(OR(BD71='Liste déroulante'!$AQ$6,BD71='Liste déroulante'!$AQ$11,BD71='Liste déroulante'!$AQ$12),3,IF(OR(BD71='Liste déroulante'!$AQ$7,BD71='Liste déroulante'!$AQ$8,BD71='Liste déroulante'!$AQ$11,BD71='Liste déroulante'!$AQ$12),2,0)))</f>
        <v>0</v>
      </c>
      <c r="BF71" s="63"/>
      <c r="BG71" s="72">
        <f>IF(BF71='Liste déroulante'!$AR$5,4,IF('Données produit'!BF71='Liste déroulante'!$AR$6,3,0))</f>
        <v>0</v>
      </c>
      <c r="BH71" s="63"/>
      <c r="BI71" s="72">
        <f>IF(BH71='Liste déroulante'!$AS$5,3,0)</f>
        <v>0</v>
      </c>
      <c r="BJ71" s="63"/>
      <c r="BK71" s="72">
        <f>IF(BJ71='Liste déroulante'!$AT$5,4,0)</f>
        <v>0</v>
      </c>
      <c r="BL71" s="63"/>
      <c r="BM71" s="72">
        <f>IF(BL71='Liste déroulante'!$AU$5,4,IF('Données produit'!BL71='Liste déroulante'!$AU$6,3,IF(OR('Données produit'!BL71='Liste déroulante'!$AU$7,'Données produit'!BL71='Liste déroulante'!$AU$8),2,0)))</f>
        <v>0</v>
      </c>
      <c r="BN71" s="43"/>
      <c r="BO71" s="43"/>
      <c r="BP71" s="43"/>
      <c r="BQ71" s="43"/>
      <c r="BR71" s="43"/>
      <c r="BS71" s="49"/>
      <c r="BT71" s="45">
        <f>IF(OR(BN71='Liste déroulante'!$AV$5,BN71='Liste déroulante'!$AV$6,BO71='Liste déroulante'!$AW$5,'Données produit'!BP71='Liste déroulante'!$AX$5,BQ71='Liste déroulante'!$AY$5),"Catégorie E",IF(OR(BR71='Liste déroulante'!$AZ$5,BS71='Liste déroulante'!$BA$5),1,0))</f>
        <v>0</v>
      </c>
      <c r="BU71" s="43"/>
      <c r="BV71" s="43"/>
      <c r="BW71" s="75"/>
      <c r="BX71" s="44">
        <f>IF(OR(BU71='Liste déroulante'!$BB$5,'Données produit'!BU71='Liste déroulante'!$BB$6),"Catégorie E",IF(BV71='Liste déroulante'!$BD$5,4,IF(BW71='Liste déroulante'!$BE$5,1,0)))</f>
        <v>0</v>
      </c>
      <c r="BY71" s="43"/>
      <c r="BZ71" s="43"/>
      <c r="CA71" s="45">
        <f>IF(BY71='Liste déroulante'!$BF$5,"Catégorie E",IF(BZ71='Liste déroulante'!$BG$5,1,0))</f>
        <v>0</v>
      </c>
      <c r="CB71" s="43"/>
      <c r="CC71" s="45">
        <f>IF(CB71='Liste déroulante'!$BH$5,"Catégorie E",0)</f>
        <v>0</v>
      </c>
      <c r="CD71" s="45">
        <f t="shared" si="10"/>
        <v>0</v>
      </c>
      <c r="CE71" s="45">
        <f t="shared" si="11"/>
        <v>0</v>
      </c>
      <c r="CF71" s="45">
        <f t="shared" si="12"/>
        <v>0</v>
      </c>
      <c r="CG71" s="45">
        <f t="shared" si="13"/>
        <v>0</v>
      </c>
      <c r="CH71" s="45">
        <f t="shared" si="14"/>
        <v>0</v>
      </c>
      <c r="CI71" s="45">
        <f t="shared" si="15"/>
        <v>0</v>
      </c>
      <c r="CJ71" s="45">
        <f t="shared" si="16"/>
        <v>0</v>
      </c>
      <c r="CK71" s="44">
        <f t="shared" si="17"/>
        <v>0</v>
      </c>
      <c r="CL71" s="44">
        <f>LARGE('Données produit'!O71:BI71,1)</f>
        <v>0</v>
      </c>
      <c r="CM71" s="44">
        <f t="shared" si="18"/>
        <v>0</v>
      </c>
      <c r="CN71" s="44">
        <f>LARGE('Données produit'!BJ71:CK71,1)</f>
        <v>0</v>
      </c>
      <c r="CO71" s="44">
        <f t="shared" si="19"/>
        <v>0</v>
      </c>
    </row>
    <row r="72" spans="9:93" x14ac:dyDescent="0.35">
      <c r="I72" s="43"/>
      <c r="J72" s="43"/>
      <c r="K72" s="43"/>
      <c r="L72" s="43"/>
      <c r="M72" s="43"/>
      <c r="N72" s="43"/>
      <c r="O72" s="45">
        <f>IF(OR(I72='Liste déroulante'!$F$5,I72='Liste déroulante'!$F$6,I72='Liste déroulante'!$F$7,J72='Liste déroulante'!$G$5,J72='Liste déroulante'!$G$6,K72='Liste déroulante'!$H$5,K72='Liste déroulante'!$H$6,L72='Liste déroulante'!$I$5,L72='Liste déroulante'!$I$6,M72='Liste déroulante'!$J$5,N72='Liste déroulante'!$K$5),'Liste déroulante'!$A$7,IF(OR(I72='Liste déroulante'!$F$8,J72='Liste déroulante'!$G$7,'Données produit'!K72='Liste déroulante'!$H$7),'Liste déroulante'!$A$8,0))</f>
        <v>0</v>
      </c>
      <c r="P72" s="43"/>
      <c r="Q72" s="43"/>
      <c r="R72" s="43"/>
      <c r="S72" s="45">
        <f>IF(OR(P72='Liste déroulante'!$L$5,P72='Liste déroulante'!$L$6,P72='Liste déroulante'!$L$7,Q72='Liste déroulante'!$M$5,R72='Liste déroulante'!$N$5),'Liste déroulante'!$A$7,IF(P72='Liste déroulante'!$L$8,'Liste déroulante'!$A$8,0))</f>
        <v>0</v>
      </c>
      <c r="T72" s="43"/>
      <c r="U72" s="43"/>
      <c r="V72" s="43"/>
      <c r="W72" s="43"/>
      <c r="X72" s="45">
        <f>IF(OR(T72='Liste déroulante'!$O$5,T72='Liste déroulante'!$O$6,T72='Liste déroulante'!$O$7,T72='Liste déroulante'!$O$9,T72='Liste déroulante'!$O$10,T72='Liste déroulante'!$O$11,T72='Liste déroulante'!$O$12,U72='Liste déroulante'!$P$5,U72='Liste déroulante'!$P$6,V72='Liste déroulante'!$Q$5,W72='Liste déroulante'!$R$5),'Liste déroulante'!$A$7,IF(OR(T72='Liste déroulante'!$O$8,'Données produit'!T72='Liste déroulante'!$O$13),'Liste déroulante'!$A$8,0))</f>
        <v>0</v>
      </c>
      <c r="Y72" s="43"/>
      <c r="Z72" s="43"/>
      <c r="AA72" s="43"/>
      <c r="AB72" s="43"/>
      <c r="AC72" s="43"/>
      <c r="AD72" s="43"/>
      <c r="AE72" s="43"/>
      <c r="AF72" s="43"/>
      <c r="AG72" s="43"/>
      <c r="AH72" s="45">
        <f>IF(OR(Y72='Liste déroulante'!$S$5,Y72='Liste déroulante'!$S$7,Z72='Liste déroulante'!$T$5,AA72='Liste déroulante'!$U$5,'Données produit'!AD72='Liste déroulante'!$X$5,AG72='Liste déroulante'!$AA$5),"Catégorie E",IF(OR(Y72='Liste déroulante'!$S$6,Y72='Liste déroulante'!$S$8),"Catégorie D",IF(OR(AA72='Liste déroulante'!$U$6,AA72='Liste déroulante'!$U$7,'Données produit'!AB72='Liste déroulante'!$V$5,'Données produit'!AB72='Liste déroulante'!$V$6,'Données produit'!AC72='Liste déroulante'!$W$5,'Données produit'!AC72='Liste déroulante'!$W$6,'Données produit'!AC72='Liste déroulante'!$W$7,'Données produit'!AC72='Liste déroulante'!$W$8,AD72='Liste déroulante'!$X$6,AE72='Liste déroulante'!$Y$5,AF72='Liste déroulante'!$Z$5),1,0)))</f>
        <v>0</v>
      </c>
      <c r="AI72" s="43"/>
      <c r="AJ72" s="43"/>
      <c r="AK72" s="43"/>
      <c r="AL72" s="43"/>
      <c r="AM72" s="45">
        <f>IF((OR(AI72='Liste déroulante'!$AC$5,AI72='Liste déroulante'!$AC$6,AI72='Liste déroulante'!$AC$7,AJ72='Liste déroulante'!$AD$5,AK72='Liste déroulante'!$AE$5,AL72='Liste déroulante'!$AG$5)),'Liste déroulante'!$A$7,0)</f>
        <v>0</v>
      </c>
      <c r="AN72" s="43"/>
      <c r="AO72" s="43"/>
      <c r="AP72" s="43"/>
      <c r="AQ72" s="45">
        <f>IF(OR(AN72='Liste déroulante'!$AH$5,'Données produit'!AN72='Liste déroulante'!$AH$6,'Données produit'!AN72='Liste déroulante'!$AH$7,'Données produit'!AO72='Liste déroulante'!$AI$5,'Données produit'!AP72='Liste déroulante'!$AJ$5),'Liste déroulante'!$A$8,0)</f>
        <v>0</v>
      </c>
      <c r="AR72" s="43"/>
      <c r="AS72" s="45">
        <f>IF(AR72='Liste déroulante'!$AK$5,4,0)</f>
        <v>0</v>
      </c>
      <c r="AT72" s="63"/>
      <c r="AU72" s="71">
        <f>IF(AT72='Liste déroulante'!$AL$5,3,IF(AT72='Liste déroulante'!$AL$6,3,IF(AT72='Liste déroulante'!$AL$7,2,IF(AT72='Liste déroulante'!$AL$8,1,0))))</f>
        <v>0</v>
      </c>
      <c r="AV72" s="63"/>
      <c r="AW72" s="71">
        <f>IF(AV72='Liste déroulante'!$AM$5,3,IF(AV72='Liste déroulante'!$AM$6,3,IF(AV72='Liste déroulante'!$AM$7,2,IF(AV72='Liste déroulante'!$AM$8,1,0))))</f>
        <v>0</v>
      </c>
      <c r="AX72" s="63"/>
      <c r="AY72" s="72">
        <f>IF(AX72='Liste déroulante'!$AN$5,3,IF(AX72='Liste déroulante'!$AN$6,3,IF(AX72='Liste déroulante'!$AN$7,2,IF(AX72='Liste déroulante'!$AN$8,1,0))))</f>
        <v>0</v>
      </c>
      <c r="AZ72" s="73"/>
      <c r="BA72" s="72">
        <f>IF(OR(AZ72='Liste déroulante'!$AO$5,'Données produit'!AZ72='Liste déroulante'!$AO$6,'Données produit'!AZ72='Liste déroulante'!$AO$7),3,IF('Données produit'!AZ72='Liste déroulante'!$AO$8,2,0))</f>
        <v>0</v>
      </c>
      <c r="BB72" s="63"/>
      <c r="BC72" s="72">
        <f>IF(BB72='Liste déroulante'!$AP$5,3,IF('Données produit'!BB72='Liste déroulante'!$AP$6,2,0))</f>
        <v>0</v>
      </c>
      <c r="BD72" s="63"/>
      <c r="BE72" s="72">
        <f>IF(OR(BD72='Liste déroulante'!$AQ$5,BD72='Liste déroulante'!$AQ$9,BD72='Liste déroulante'!$AQ$10),4,IF(OR(BD72='Liste déroulante'!$AQ$6,BD72='Liste déroulante'!$AQ$11,BD72='Liste déroulante'!$AQ$12),3,IF(OR(BD72='Liste déroulante'!$AQ$7,BD72='Liste déroulante'!$AQ$8,BD72='Liste déroulante'!$AQ$11,BD72='Liste déroulante'!$AQ$12),2,0)))</f>
        <v>0</v>
      </c>
      <c r="BF72" s="63"/>
      <c r="BG72" s="72">
        <f>IF(BF72='Liste déroulante'!$AR$5,4,IF('Données produit'!BF72='Liste déroulante'!$AR$6,3,0))</f>
        <v>0</v>
      </c>
      <c r="BH72" s="63"/>
      <c r="BI72" s="72">
        <f>IF(BH72='Liste déroulante'!$AS$5,3,0)</f>
        <v>0</v>
      </c>
      <c r="BJ72" s="63"/>
      <c r="BK72" s="72">
        <f>IF(BJ72='Liste déroulante'!$AT$5,4,0)</f>
        <v>0</v>
      </c>
      <c r="BL72" s="63"/>
      <c r="BM72" s="72">
        <f>IF(BL72='Liste déroulante'!$AU$5,4,IF('Données produit'!BL72='Liste déroulante'!$AU$6,3,IF(OR('Données produit'!BL72='Liste déroulante'!$AU$7,'Données produit'!BL72='Liste déroulante'!$AU$8),2,0)))</f>
        <v>0</v>
      </c>
      <c r="BN72" s="43"/>
      <c r="BO72" s="43"/>
      <c r="BP72" s="43"/>
      <c r="BQ72" s="43"/>
      <c r="BR72" s="43"/>
      <c r="BS72" s="49"/>
      <c r="BT72" s="45">
        <f>IF(OR(BN72='Liste déroulante'!$AV$5,BN72='Liste déroulante'!$AV$6,BO72='Liste déroulante'!$AW$5,'Données produit'!BP72='Liste déroulante'!$AX$5,BQ72='Liste déroulante'!$AY$5),"Catégorie E",IF(OR(BR72='Liste déroulante'!$AZ$5,BS72='Liste déroulante'!$BA$5),1,0))</f>
        <v>0</v>
      </c>
      <c r="BU72" s="43"/>
      <c r="BV72" s="43"/>
      <c r="BW72" s="75"/>
      <c r="BX72" s="44">
        <f>IF(OR(BU72='Liste déroulante'!$BB$5,'Données produit'!BU72='Liste déroulante'!$BB$6),"Catégorie E",IF(BV72='Liste déroulante'!$BD$5,4,IF(BW72='Liste déroulante'!$BE$5,1,0)))</f>
        <v>0</v>
      </c>
      <c r="BY72" s="43"/>
      <c r="BZ72" s="43"/>
      <c r="CA72" s="45">
        <f>IF(BY72='Liste déroulante'!$BF$5,"Catégorie E",IF(BZ72='Liste déroulante'!$BG$5,1,0))</f>
        <v>0</v>
      </c>
      <c r="CB72" s="43"/>
      <c r="CC72" s="45">
        <f>IF(CB72='Liste déroulante'!$BH$5,"Catégorie E",0)</f>
        <v>0</v>
      </c>
      <c r="CD72" s="45">
        <f t="shared" ref="CD72:CD100" si="20">Y72</f>
        <v>0</v>
      </c>
      <c r="CE72" s="45">
        <f t="shared" ref="CE72:CE100" si="21">Z72</f>
        <v>0</v>
      </c>
      <c r="CF72" s="45">
        <f t="shared" ref="CF72:CF100" si="22">AA72</f>
        <v>0</v>
      </c>
      <c r="CG72" s="45">
        <f t="shared" ref="CG72:CG100" si="23">AB72</f>
        <v>0</v>
      </c>
      <c r="CH72" s="45">
        <f t="shared" ref="CH72:CH100" si="24">AC72</f>
        <v>0</v>
      </c>
      <c r="CI72" s="45">
        <f t="shared" ref="CI72:CI100" si="25">AD72</f>
        <v>0</v>
      </c>
      <c r="CJ72" s="45">
        <f t="shared" ref="CJ72:CJ100" si="26">AE72</f>
        <v>0</v>
      </c>
      <c r="CK72" s="44">
        <f t="shared" si="17"/>
        <v>0</v>
      </c>
      <c r="CL72" s="44">
        <f>LARGE('Données produit'!O72:BI72,1)</f>
        <v>0</v>
      </c>
      <c r="CM72" s="44">
        <f t="shared" ref="CM72:CM100" si="27">CL72*H72</f>
        <v>0</v>
      </c>
      <c r="CN72" s="44">
        <f>LARGE('Données produit'!BJ72:CK72,1)</f>
        <v>0</v>
      </c>
      <c r="CO72" s="44">
        <f t="shared" ref="CO72:CO100" si="28">CN72*H72</f>
        <v>0</v>
      </c>
    </row>
    <row r="73" spans="9:93" x14ac:dyDescent="0.35">
      <c r="I73" s="43"/>
      <c r="J73" s="43"/>
      <c r="K73" s="43"/>
      <c r="L73" s="43"/>
      <c r="M73" s="43"/>
      <c r="N73" s="43"/>
      <c r="O73" s="45">
        <f>IF(OR(I73='Liste déroulante'!$F$5,I73='Liste déroulante'!$F$6,I73='Liste déroulante'!$F$7,J73='Liste déroulante'!$G$5,J73='Liste déroulante'!$G$6,K73='Liste déroulante'!$H$5,K73='Liste déroulante'!$H$6,L73='Liste déroulante'!$I$5,L73='Liste déroulante'!$I$6,M73='Liste déroulante'!$J$5,N73='Liste déroulante'!$K$5),'Liste déroulante'!$A$7,IF(OR(I73='Liste déroulante'!$F$8,J73='Liste déroulante'!$G$7,'Données produit'!K73='Liste déroulante'!$H$7),'Liste déroulante'!$A$8,0))</f>
        <v>0</v>
      </c>
      <c r="P73" s="43"/>
      <c r="Q73" s="43"/>
      <c r="R73" s="43"/>
      <c r="S73" s="45">
        <f>IF(OR(P73='Liste déroulante'!$L$5,P73='Liste déroulante'!$L$6,P73='Liste déroulante'!$L$7,Q73='Liste déroulante'!$M$5,R73='Liste déroulante'!$N$5),'Liste déroulante'!$A$7,IF(P73='Liste déroulante'!$L$8,'Liste déroulante'!$A$8,0))</f>
        <v>0</v>
      </c>
      <c r="T73" s="43"/>
      <c r="U73" s="43"/>
      <c r="V73" s="43"/>
      <c r="W73" s="43"/>
      <c r="X73" s="45">
        <f>IF(OR(T73='Liste déroulante'!$O$5,T73='Liste déroulante'!$O$6,T73='Liste déroulante'!$O$7,T73='Liste déroulante'!$O$9,T73='Liste déroulante'!$O$10,T73='Liste déroulante'!$O$11,T73='Liste déroulante'!$O$12,U73='Liste déroulante'!$P$5,U73='Liste déroulante'!$P$6,V73='Liste déroulante'!$Q$5,W73='Liste déroulante'!$R$5),'Liste déroulante'!$A$7,IF(OR(T73='Liste déroulante'!$O$8,'Données produit'!T73='Liste déroulante'!$O$13),'Liste déroulante'!$A$8,0))</f>
        <v>0</v>
      </c>
      <c r="Y73" s="43"/>
      <c r="Z73" s="43"/>
      <c r="AA73" s="43"/>
      <c r="AB73" s="43"/>
      <c r="AC73" s="43"/>
      <c r="AD73" s="43"/>
      <c r="AE73" s="43"/>
      <c r="AF73" s="43"/>
      <c r="AG73" s="43"/>
      <c r="AH73" s="45">
        <f>IF(OR(Y73='Liste déroulante'!$S$5,Y73='Liste déroulante'!$S$7,Z73='Liste déroulante'!$T$5,AA73='Liste déroulante'!$U$5,'Données produit'!AD73='Liste déroulante'!$X$5,AG73='Liste déroulante'!$AA$5),"Catégorie E",IF(OR(Y73='Liste déroulante'!$S$6,Y73='Liste déroulante'!$S$8),"Catégorie D",IF(OR(AA73='Liste déroulante'!$U$6,AA73='Liste déroulante'!$U$7,'Données produit'!AB73='Liste déroulante'!$V$5,'Données produit'!AB73='Liste déroulante'!$V$6,'Données produit'!AC73='Liste déroulante'!$W$5,'Données produit'!AC73='Liste déroulante'!$W$6,'Données produit'!AC73='Liste déroulante'!$W$7,'Données produit'!AC73='Liste déroulante'!$W$8,AD73='Liste déroulante'!$X$6,AE73='Liste déroulante'!$Y$5,AF73='Liste déroulante'!$Z$5),1,0)))</f>
        <v>0</v>
      </c>
      <c r="AI73" s="43"/>
      <c r="AJ73" s="43"/>
      <c r="AK73" s="43"/>
      <c r="AL73" s="43"/>
      <c r="AM73" s="45">
        <f>IF((OR(AI73='Liste déroulante'!$AC$5,AI73='Liste déroulante'!$AC$6,AI73='Liste déroulante'!$AC$7,AJ73='Liste déroulante'!$AD$5,AK73='Liste déroulante'!$AE$5,AL73='Liste déroulante'!$AG$5)),'Liste déroulante'!$A$7,0)</f>
        <v>0</v>
      </c>
      <c r="AN73" s="43"/>
      <c r="AO73" s="43"/>
      <c r="AP73" s="43"/>
      <c r="AQ73" s="45">
        <f>IF(OR(AN73='Liste déroulante'!$AH$5,'Données produit'!AN73='Liste déroulante'!$AH$6,'Données produit'!AN73='Liste déroulante'!$AH$7,'Données produit'!AO73='Liste déroulante'!$AI$5,'Données produit'!AP73='Liste déroulante'!$AJ$5),'Liste déroulante'!$A$8,0)</f>
        <v>0</v>
      </c>
      <c r="AR73" s="43"/>
      <c r="AS73" s="45">
        <f>IF(AR73='Liste déroulante'!$AK$5,4,0)</f>
        <v>0</v>
      </c>
      <c r="AT73" s="63"/>
      <c r="AU73" s="71">
        <f>IF(AT73='Liste déroulante'!$AL$5,3,IF(AT73='Liste déroulante'!$AL$6,3,IF(AT73='Liste déroulante'!$AL$7,2,IF(AT73='Liste déroulante'!$AL$8,1,0))))</f>
        <v>0</v>
      </c>
      <c r="AV73" s="63"/>
      <c r="AW73" s="71">
        <f>IF(AV73='Liste déroulante'!$AM$5,3,IF(AV73='Liste déroulante'!$AM$6,3,IF(AV73='Liste déroulante'!$AM$7,2,IF(AV73='Liste déroulante'!$AM$8,1,0))))</f>
        <v>0</v>
      </c>
      <c r="AX73" s="63"/>
      <c r="AY73" s="72">
        <f>IF(AX73='Liste déroulante'!$AN$5,3,IF(AX73='Liste déroulante'!$AN$6,3,IF(AX73='Liste déroulante'!$AN$7,2,IF(AX73='Liste déroulante'!$AN$8,1,0))))</f>
        <v>0</v>
      </c>
      <c r="AZ73" s="73"/>
      <c r="BA73" s="72">
        <f>IF(OR(AZ73='Liste déroulante'!$AO$5,'Données produit'!AZ73='Liste déroulante'!$AO$6,'Données produit'!AZ73='Liste déroulante'!$AO$7),3,IF('Données produit'!AZ73='Liste déroulante'!$AO$8,2,0))</f>
        <v>0</v>
      </c>
      <c r="BB73" s="63"/>
      <c r="BC73" s="72">
        <f>IF(BB73='Liste déroulante'!$AP$5,3,IF('Données produit'!BB73='Liste déroulante'!$AP$6,2,0))</f>
        <v>0</v>
      </c>
      <c r="BD73" s="63"/>
      <c r="BE73" s="72">
        <f>IF(OR(BD73='Liste déroulante'!$AQ$5,BD73='Liste déroulante'!$AQ$9,BD73='Liste déroulante'!$AQ$10),4,IF(OR(BD73='Liste déroulante'!$AQ$6,BD73='Liste déroulante'!$AQ$11,BD73='Liste déroulante'!$AQ$12),3,IF(OR(BD73='Liste déroulante'!$AQ$7,BD73='Liste déroulante'!$AQ$8,BD73='Liste déroulante'!$AQ$11,BD73='Liste déroulante'!$AQ$12),2,0)))</f>
        <v>0</v>
      </c>
      <c r="BF73" s="63"/>
      <c r="BG73" s="72">
        <f>IF(BF73='Liste déroulante'!$AR$5,4,IF('Données produit'!BF73='Liste déroulante'!$AR$6,3,0))</f>
        <v>0</v>
      </c>
      <c r="BH73" s="63"/>
      <c r="BI73" s="72">
        <f>IF(BH73='Liste déroulante'!$AS$5,3,0)</f>
        <v>0</v>
      </c>
      <c r="BJ73" s="63"/>
      <c r="BK73" s="72">
        <f>IF(BJ73='Liste déroulante'!$AT$5,4,0)</f>
        <v>0</v>
      </c>
      <c r="BL73" s="63"/>
      <c r="BM73" s="72">
        <f>IF(BL73='Liste déroulante'!$AU$5,4,IF('Données produit'!BL73='Liste déroulante'!$AU$6,3,IF(OR('Données produit'!BL73='Liste déroulante'!$AU$7,'Données produit'!BL73='Liste déroulante'!$AU$8),2,0)))</f>
        <v>0</v>
      </c>
      <c r="BN73" s="43"/>
      <c r="BO73" s="43"/>
      <c r="BP73" s="43"/>
      <c r="BQ73" s="43"/>
      <c r="BR73" s="43"/>
      <c r="BS73" s="49"/>
      <c r="BT73" s="45">
        <f>IF(OR(BN73='Liste déroulante'!$AV$5,BN73='Liste déroulante'!$AV$6,BO73='Liste déroulante'!$AW$5,'Données produit'!BP73='Liste déroulante'!$AX$5,BQ73='Liste déroulante'!$AY$5),"Catégorie E",IF(OR(BR73='Liste déroulante'!$AZ$5,BS73='Liste déroulante'!$BA$5),1,0))</f>
        <v>0</v>
      </c>
      <c r="BU73" s="43"/>
      <c r="BV73" s="43"/>
      <c r="BW73" s="75"/>
      <c r="BX73" s="44">
        <f>IF(OR(BU73='Liste déroulante'!$BB$5,'Données produit'!BU73='Liste déroulante'!$BB$6),"Catégorie E",IF(BV73='Liste déroulante'!$BD$5,4,IF(BW73='Liste déroulante'!$BE$5,1,0)))</f>
        <v>0</v>
      </c>
      <c r="BY73" s="43"/>
      <c r="BZ73" s="43"/>
      <c r="CA73" s="45">
        <f>IF(BY73='Liste déroulante'!$BF$5,"Catégorie E",IF(BZ73='Liste déroulante'!$BG$5,1,0))</f>
        <v>0</v>
      </c>
      <c r="CB73" s="43"/>
      <c r="CC73" s="45">
        <f>IF(CB73='Liste déroulante'!$BH$5,"Catégorie E",0)</f>
        <v>0</v>
      </c>
      <c r="CD73" s="45">
        <f t="shared" si="20"/>
        <v>0</v>
      </c>
      <c r="CE73" s="45">
        <f t="shared" si="21"/>
        <v>0</v>
      </c>
      <c r="CF73" s="45">
        <f t="shared" si="22"/>
        <v>0</v>
      </c>
      <c r="CG73" s="45">
        <f t="shared" si="23"/>
        <v>0</v>
      </c>
      <c r="CH73" s="45">
        <f t="shared" si="24"/>
        <v>0</v>
      </c>
      <c r="CI73" s="45">
        <f t="shared" si="25"/>
        <v>0</v>
      </c>
      <c r="CJ73" s="45">
        <f t="shared" si="26"/>
        <v>0</v>
      </c>
      <c r="CK73" s="44">
        <f t="shared" ref="CK73:CK100" si="29">AH73</f>
        <v>0</v>
      </c>
      <c r="CL73" s="44">
        <f>LARGE('Données produit'!O73:BI73,1)</f>
        <v>0</v>
      </c>
      <c r="CM73" s="44">
        <f t="shared" si="27"/>
        <v>0</v>
      </c>
      <c r="CN73" s="44">
        <f>LARGE('Données produit'!BJ73:CK73,1)</f>
        <v>0</v>
      </c>
      <c r="CO73" s="44">
        <f t="shared" si="28"/>
        <v>0</v>
      </c>
    </row>
    <row r="74" spans="9:93" x14ac:dyDescent="0.35">
      <c r="I74" s="43"/>
      <c r="J74" s="43"/>
      <c r="K74" s="43"/>
      <c r="L74" s="43"/>
      <c r="M74" s="43"/>
      <c r="N74" s="43"/>
      <c r="O74" s="45">
        <f>IF(OR(I74='Liste déroulante'!$F$5,I74='Liste déroulante'!$F$6,I74='Liste déroulante'!$F$7,J74='Liste déroulante'!$G$5,J74='Liste déroulante'!$G$6,K74='Liste déroulante'!$H$5,K74='Liste déroulante'!$H$6,L74='Liste déroulante'!$I$5,L74='Liste déroulante'!$I$6,M74='Liste déroulante'!$J$5,N74='Liste déroulante'!$K$5),'Liste déroulante'!$A$7,IF(OR(I74='Liste déroulante'!$F$8,J74='Liste déroulante'!$G$7,'Données produit'!K74='Liste déroulante'!$H$7),'Liste déroulante'!$A$8,0))</f>
        <v>0</v>
      </c>
      <c r="P74" s="43"/>
      <c r="Q74" s="43"/>
      <c r="R74" s="43"/>
      <c r="S74" s="45">
        <f>IF(OR(P74='Liste déroulante'!$L$5,P74='Liste déroulante'!$L$6,P74='Liste déroulante'!$L$7,Q74='Liste déroulante'!$M$5,R74='Liste déroulante'!$N$5),'Liste déroulante'!$A$7,IF(P74='Liste déroulante'!$L$8,'Liste déroulante'!$A$8,0))</f>
        <v>0</v>
      </c>
      <c r="T74" s="43"/>
      <c r="U74" s="43"/>
      <c r="V74" s="43"/>
      <c r="W74" s="43"/>
      <c r="X74" s="45">
        <f>IF(OR(T74='Liste déroulante'!$O$5,T74='Liste déroulante'!$O$6,T74='Liste déroulante'!$O$7,T74='Liste déroulante'!$O$9,T74='Liste déroulante'!$O$10,T74='Liste déroulante'!$O$11,T74='Liste déroulante'!$O$12,U74='Liste déroulante'!$P$5,U74='Liste déroulante'!$P$6,V74='Liste déroulante'!$Q$5,W74='Liste déroulante'!$R$5),'Liste déroulante'!$A$7,IF(OR(T74='Liste déroulante'!$O$8,'Données produit'!T74='Liste déroulante'!$O$13),'Liste déroulante'!$A$8,0))</f>
        <v>0</v>
      </c>
      <c r="Y74" s="43"/>
      <c r="Z74" s="43"/>
      <c r="AA74" s="43"/>
      <c r="AB74" s="43"/>
      <c r="AC74" s="43"/>
      <c r="AD74" s="43"/>
      <c r="AE74" s="43"/>
      <c r="AF74" s="43"/>
      <c r="AG74" s="43"/>
      <c r="AH74" s="45">
        <f>IF(OR(Y74='Liste déroulante'!$S$5,Y74='Liste déroulante'!$S$7,Z74='Liste déroulante'!$T$5,AA74='Liste déroulante'!$U$5,'Données produit'!AD74='Liste déroulante'!$X$5,AG74='Liste déroulante'!$AA$5),"Catégorie E",IF(OR(Y74='Liste déroulante'!$S$6,Y74='Liste déroulante'!$S$8),"Catégorie D",IF(OR(AA74='Liste déroulante'!$U$6,AA74='Liste déroulante'!$U$7,'Données produit'!AB74='Liste déroulante'!$V$5,'Données produit'!AB74='Liste déroulante'!$V$6,'Données produit'!AC74='Liste déroulante'!$W$5,'Données produit'!AC74='Liste déroulante'!$W$6,'Données produit'!AC74='Liste déroulante'!$W$7,'Données produit'!AC74='Liste déroulante'!$W$8,AD74='Liste déroulante'!$X$6,AE74='Liste déroulante'!$Y$5,AF74='Liste déroulante'!$Z$5),1,0)))</f>
        <v>0</v>
      </c>
      <c r="AI74" s="43"/>
      <c r="AJ74" s="43"/>
      <c r="AK74" s="43"/>
      <c r="AL74" s="43"/>
      <c r="AM74" s="45">
        <f>IF((OR(AI74='Liste déroulante'!$AC$5,AI74='Liste déroulante'!$AC$6,AI74='Liste déroulante'!$AC$7,AJ74='Liste déroulante'!$AD$5,AK74='Liste déroulante'!$AE$5,AL74='Liste déroulante'!$AG$5)),'Liste déroulante'!$A$7,0)</f>
        <v>0</v>
      </c>
      <c r="AN74" s="43"/>
      <c r="AO74" s="43"/>
      <c r="AP74" s="43"/>
      <c r="AQ74" s="45">
        <f>IF(OR(AN74='Liste déroulante'!$AH$5,'Données produit'!AN74='Liste déroulante'!$AH$6,'Données produit'!AN74='Liste déroulante'!$AH$7,'Données produit'!AO74='Liste déroulante'!$AI$5,'Données produit'!AP74='Liste déroulante'!$AJ$5),'Liste déroulante'!$A$8,0)</f>
        <v>0</v>
      </c>
      <c r="AR74" s="43"/>
      <c r="AS74" s="45">
        <f>IF(AR74='Liste déroulante'!$AK$5,4,0)</f>
        <v>0</v>
      </c>
      <c r="AT74" s="63"/>
      <c r="AU74" s="71">
        <f>IF(AT74='Liste déroulante'!$AL$5,3,IF(AT74='Liste déroulante'!$AL$6,3,IF(AT74='Liste déroulante'!$AL$7,2,IF(AT74='Liste déroulante'!$AL$8,1,0))))</f>
        <v>0</v>
      </c>
      <c r="AV74" s="63"/>
      <c r="AW74" s="71">
        <f>IF(AV74='Liste déroulante'!$AM$5,3,IF(AV74='Liste déroulante'!$AM$6,3,IF(AV74='Liste déroulante'!$AM$7,2,IF(AV74='Liste déroulante'!$AM$8,1,0))))</f>
        <v>0</v>
      </c>
      <c r="AX74" s="63"/>
      <c r="AY74" s="72">
        <f>IF(AX74='Liste déroulante'!$AN$5,3,IF(AX74='Liste déroulante'!$AN$6,3,IF(AX74='Liste déroulante'!$AN$7,2,IF(AX74='Liste déroulante'!$AN$8,1,0))))</f>
        <v>0</v>
      </c>
      <c r="AZ74" s="73"/>
      <c r="BA74" s="72">
        <f>IF(OR(AZ74='Liste déroulante'!$AO$5,'Données produit'!AZ74='Liste déroulante'!$AO$6,'Données produit'!AZ74='Liste déroulante'!$AO$7),3,IF('Données produit'!AZ74='Liste déroulante'!$AO$8,2,0))</f>
        <v>0</v>
      </c>
      <c r="BB74" s="63"/>
      <c r="BC74" s="72">
        <f>IF(BB74='Liste déroulante'!$AP$5,3,IF('Données produit'!BB74='Liste déroulante'!$AP$6,2,0))</f>
        <v>0</v>
      </c>
      <c r="BD74" s="63"/>
      <c r="BE74" s="72">
        <f>IF(OR(BD74='Liste déroulante'!$AQ$5,BD74='Liste déroulante'!$AQ$9,BD74='Liste déroulante'!$AQ$10),4,IF(OR(BD74='Liste déroulante'!$AQ$6,BD74='Liste déroulante'!$AQ$11,BD74='Liste déroulante'!$AQ$12),3,IF(OR(BD74='Liste déroulante'!$AQ$7,BD74='Liste déroulante'!$AQ$8,BD74='Liste déroulante'!$AQ$11,BD74='Liste déroulante'!$AQ$12),2,0)))</f>
        <v>0</v>
      </c>
      <c r="BF74" s="63"/>
      <c r="BG74" s="72">
        <f>IF(BF74='Liste déroulante'!$AR$5,4,IF('Données produit'!BF74='Liste déroulante'!$AR$6,3,0))</f>
        <v>0</v>
      </c>
      <c r="BH74" s="63"/>
      <c r="BI74" s="72">
        <f>IF(BH74='Liste déroulante'!$AS$5,3,0)</f>
        <v>0</v>
      </c>
      <c r="BJ74" s="63"/>
      <c r="BK74" s="72">
        <f>IF(BJ74='Liste déroulante'!$AT$5,4,0)</f>
        <v>0</v>
      </c>
      <c r="BL74" s="63"/>
      <c r="BM74" s="72">
        <f>IF(BL74='Liste déroulante'!$AU$5,4,IF('Données produit'!BL74='Liste déroulante'!$AU$6,3,IF(OR('Données produit'!BL74='Liste déroulante'!$AU$7,'Données produit'!BL74='Liste déroulante'!$AU$8),2,0)))</f>
        <v>0</v>
      </c>
      <c r="BN74" s="43"/>
      <c r="BO74" s="43"/>
      <c r="BP74" s="43"/>
      <c r="BQ74" s="43"/>
      <c r="BR74" s="43"/>
      <c r="BS74" s="49"/>
      <c r="BT74" s="45">
        <f>IF(OR(BN74='Liste déroulante'!$AV$5,BN74='Liste déroulante'!$AV$6,BO74='Liste déroulante'!$AW$5,'Données produit'!BP74='Liste déroulante'!$AX$5,BQ74='Liste déroulante'!$AY$5),"Catégorie E",IF(OR(BR74='Liste déroulante'!$AZ$5,BS74='Liste déroulante'!$BA$5),1,0))</f>
        <v>0</v>
      </c>
      <c r="BU74" s="43"/>
      <c r="BV74" s="43"/>
      <c r="BW74" s="75"/>
      <c r="BX74" s="44">
        <f>IF(OR(BU74='Liste déroulante'!$BB$5,'Données produit'!BU74='Liste déroulante'!$BB$6),"Catégorie E",IF(BV74='Liste déroulante'!$BD$5,4,IF(BW74='Liste déroulante'!$BE$5,1,0)))</f>
        <v>0</v>
      </c>
      <c r="BY74" s="43"/>
      <c r="BZ74" s="43"/>
      <c r="CA74" s="45">
        <f>IF(BY74='Liste déroulante'!$BF$5,"Catégorie E",IF(BZ74='Liste déroulante'!$BG$5,1,0))</f>
        <v>0</v>
      </c>
      <c r="CB74" s="43"/>
      <c r="CC74" s="45">
        <f>IF(CB74='Liste déroulante'!$BH$5,"Catégorie E",0)</f>
        <v>0</v>
      </c>
      <c r="CD74" s="45">
        <f t="shared" si="20"/>
        <v>0</v>
      </c>
      <c r="CE74" s="45">
        <f t="shared" si="21"/>
        <v>0</v>
      </c>
      <c r="CF74" s="45">
        <f t="shared" si="22"/>
        <v>0</v>
      </c>
      <c r="CG74" s="45">
        <f t="shared" si="23"/>
        <v>0</v>
      </c>
      <c r="CH74" s="45">
        <f t="shared" si="24"/>
        <v>0</v>
      </c>
      <c r="CI74" s="45">
        <f t="shared" si="25"/>
        <v>0</v>
      </c>
      <c r="CJ74" s="45">
        <f t="shared" si="26"/>
        <v>0</v>
      </c>
      <c r="CK74" s="44">
        <f t="shared" si="29"/>
        <v>0</v>
      </c>
      <c r="CL74" s="44">
        <f>LARGE('Données produit'!O74:BI74,1)</f>
        <v>0</v>
      </c>
      <c r="CM74" s="44">
        <f t="shared" si="27"/>
        <v>0</v>
      </c>
      <c r="CN74" s="44">
        <f>LARGE('Données produit'!BJ74:CK74,1)</f>
        <v>0</v>
      </c>
      <c r="CO74" s="44">
        <f t="shared" si="28"/>
        <v>0</v>
      </c>
    </row>
    <row r="75" spans="9:93" x14ac:dyDescent="0.35">
      <c r="I75" s="43"/>
      <c r="J75" s="43"/>
      <c r="K75" s="43"/>
      <c r="L75" s="43"/>
      <c r="M75" s="43"/>
      <c r="N75" s="43"/>
      <c r="O75" s="45">
        <f>IF(OR(I75='Liste déroulante'!$F$5,I75='Liste déroulante'!$F$6,I75='Liste déroulante'!$F$7,J75='Liste déroulante'!$G$5,J75='Liste déroulante'!$G$6,K75='Liste déroulante'!$H$5,K75='Liste déroulante'!$H$6,L75='Liste déroulante'!$I$5,L75='Liste déroulante'!$I$6,M75='Liste déroulante'!$J$5,N75='Liste déroulante'!$K$5),'Liste déroulante'!$A$7,IF(OR(I75='Liste déroulante'!$F$8,J75='Liste déroulante'!$G$7,'Données produit'!K75='Liste déroulante'!$H$7),'Liste déroulante'!$A$8,0))</f>
        <v>0</v>
      </c>
      <c r="P75" s="43"/>
      <c r="Q75" s="43"/>
      <c r="R75" s="43"/>
      <c r="S75" s="45">
        <f>IF(OR(P75='Liste déroulante'!$L$5,P75='Liste déroulante'!$L$6,P75='Liste déroulante'!$L$7,Q75='Liste déroulante'!$M$5,R75='Liste déroulante'!$N$5),'Liste déroulante'!$A$7,IF(P75='Liste déroulante'!$L$8,'Liste déroulante'!$A$8,0))</f>
        <v>0</v>
      </c>
      <c r="T75" s="43"/>
      <c r="U75" s="43"/>
      <c r="V75" s="43"/>
      <c r="W75" s="43"/>
      <c r="X75" s="45">
        <f>IF(OR(T75='Liste déroulante'!$O$5,T75='Liste déroulante'!$O$6,T75='Liste déroulante'!$O$7,T75='Liste déroulante'!$O$9,T75='Liste déroulante'!$O$10,T75='Liste déroulante'!$O$11,T75='Liste déroulante'!$O$12,U75='Liste déroulante'!$P$5,U75='Liste déroulante'!$P$6,V75='Liste déroulante'!$Q$5,W75='Liste déroulante'!$R$5),'Liste déroulante'!$A$7,IF(OR(T75='Liste déroulante'!$O$8,'Données produit'!T75='Liste déroulante'!$O$13),'Liste déroulante'!$A$8,0))</f>
        <v>0</v>
      </c>
      <c r="Y75" s="43"/>
      <c r="Z75" s="43"/>
      <c r="AA75" s="43"/>
      <c r="AB75" s="43"/>
      <c r="AC75" s="43"/>
      <c r="AD75" s="43"/>
      <c r="AE75" s="43"/>
      <c r="AF75" s="43"/>
      <c r="AG75" s="43"/>
      <c r="AH75" s="45">
        <f>IF(OR(Y75='Liste déroulante'!$S$5,Y75='Liste déroulante'!$S$7,Z75='Liste déroulante'!$T$5,AA75='Liste déroulante'!$U$5,'Données produit'!AD75='Liste déroulante'!$X$5,AG75='Liste déroulante'!$AA$5),"Catégorie E",IF(OR(Y75='Liste déroulante'!$S$6,Y75='Liste déroulante'!$S$8),"Catégorie D",IF(OR(AA75='Liste déroulante'!$U$6,AA75='Liste déroulante'!$U$7,'Données produit'!AB75='Liste déroulante'!$V$5,'Données produit'!AB75='Liste déroulante'!$V$6,'Données produit'!AC75='Liste déroulante'!$W$5,'Données produit'!AC75='Liste déroulante'!$W$6,'Données produit'!AC75='Liste déroulante'!$W$7,'Données produit'!AC75='Liste déroulante'!$W$8,AD75='Liste déroulante'!$X$6,AE75='Liste déroulante'!$Y$5,AF75='Liste déroulante'!$Z$5),1,0)))</f>
        <v>0</v>
      </c>
      <c r="AI75" s="43"/>
      <c r="AJ75" s="43"/>
      <c r="AK75" s="43"/>
      <c r="AL75" s="43"/>
      <c r="AM75" s="45">
        <f>IF((OR(AI75='Liste déroulante'!$AC$5,AI75='Liste déroulante'!$AC$6,AI75='Liste déroulante'!$AC$7,AJ75='Liste déroulante'!$AD$5,AK75='Liste déroulante'!$AE$5,AL75='Liste déroulante'!$AG$5)),'Liste déroulante'!$A$7,0)</f>
        <v>0</v>
      </c>
      <c r="AN75" s="43"/>
      <c r="AO75" s="43"/>
      <c r="AP75" s="43"/>
      <c r="AQ75" s="45">
        <f>IF(OR(AN75='Liste déroulante'!$AH$5,'Données produit'!AN75='Liste déroulante'!$AH$6,'Données produit'!AN75='Liste déroulante'!$AH$7,'Données produit'!AO75='Liste déroulante'!$AI$5,'Données produit'!AP75='Liste déroulante'!$AJ$5),'Liste déroulante'!$A$8,0)</f>
        <v>0</v>
      </c>
      <c r="AR75" s="43"/>
      <c r="AS75" s="45">
        <f>IF(AR75='Liste déroulante'!$AK$5,4,0)</f>
        <v>0</v>
      </c>
      <c r="AT75" s="63"/>
      <c r="AU75" s="71">
        <f>IF(AT75='Liste déroulante'!$AL$5,3,IF(AT75='Liste déroulante'!$AL$6,3,IF(AT75='Liste déroulante'!$AL$7,2,IF(AT75='Liste déroulante'!$AL$8,1,0))))</f>
        <v>0</v>
      </c>
      <c r="AV75" s="63"/>
      <c r="AW75" s="71">
        <f>IF(AV75='Liste déroulante'!$AM$5,3,IF(AV75='Liste déroulante'!$AM$6,3,IF(AV75='Liste déroulante'!$AM$7,2,IF(AV75='Liste déroulante'!$AM$8,1,0))))</f>
        <v>0</v>
      </c>
      <c r="AX75" s="63"/>
      <c r="AY75" s="72">
        <f>IF(AX75='Liste déroulante'!$AN$5,3,IF(AX75='Liste déroulante'!$AN$6,3,IF(AX75='Liste déroulante'!$AN$7,2,IF(AX75='Liste déroulante'!$AN$8,1,0))))</f>
        <v>0</v>
      </c>
      <c r="AZ75" s="73"/>
      <c r="BA75" s="72">
        <f>IF(OR(AZ75='Liste déroulante'!$AO$5,'Données produit'!AZ75='Liste déroulante'!$AO$6,'Données produit'!AZ75='Liste déroulante'!$AO$7),3,IF('Données produit'!AZ75='Liste déroulante'!$AO$8,2,0))</f>
        <v>0</v>
      </c>
      <c r="BB75" s="63"/>
      <c r="BC75" s="72">
        <f>IF(BB75='Liste déroulante'!$AP$5,3,IF('Données produit'!BB75='Liste déroulante'!$AP$6,2,0))</f>
        <v>0</v>
      </c>
      <c r="BD75" s="63"/>
      <c r="BE75" s="72">
        <f>IF(OR(BD75='Liste déroulante'!$AQ$5,BD75='Liste déroulante'!$AQ$9,BD75='Liste déroulante'!$AQ$10),4,IF(OR(BD75='Liste déroulante'!$AQ$6,BD75='Liste déroulante'!$AQ$11,BD75='Liste déroulante'!$AQ$12),3,IF(OR(BD75='Liste déroulante'!$AQ$7,BD75='Liste déroulante'!$AQ$8,BD75='Liste déroulante'!$AQ$11,BD75='Liste déroulante'!$AQ$12),2,0)))</f>
        <v>0</v>
      </c>
      <c r="BF75" s="63"/>
      <c r="BG75" s="72">
        <f>IF(BF75='Liste déroulante'!$AR$5,4,IF('Données produit'!BF75='Liste déroulante'!$AR$6,3,0))</f>
        <v>0</v>
      </c>
      <c r="BH75" s="63"/>
      <c r="BI75" s="72">
        <f>IF(BH75='Liste déroulante'!$AS$5,3,0)</f>
        <v>0</v>
      </c>
      <c r="BJ75" s="63"/>
      <c r="BK75" s="72">
        <f>IF(BJ75='Liste déroulante'!$AT$5,4,0)</f>
        <v>0</v>
      </c>
      <c r="BL75" s="63"/>
      <c r="BM75" s="72">
        <f>IF(BL75='Liste déroulante'!$AU$5,4,IF('Données produit'!BL75='Liste déroulante'!$AU$6,3,IF(OR('Données produit'!BL75='Liste déroulante'!$AU$7,'Données produit'!BL75='Liste déroulante'!$AU$8),2,0)))</f>
        <v>0</v>
      </c>
      <c r="BN75" s="43"/>
      <c r="BO75" s="43"/>
      <c r="BP75" s="43"/>
      <c r="BQ75" s="43"/>
      <c r="BR75" s="43"/>
      <c r="BS75" s="49"/>
      <c r="BT75" s="45">
        <f>IF(OR(BN75='Liste déroulante'!$AV$5,BN75='Liste déroulante'!$AV$6,BO75='Liste déroulante'!$AW$5,'Données produit'!BP75='Liste déroulante'!$AX$5,BQ75='Liste déroulante'!$AY$5),"Catégorie E",IF(OR(BR75='Liste déroulante'!$AZ$5,BS75='Liste déroulante'!$BA$5),1,0))</f>
        <v>0</v>
      </c>
      <c r="BU75" s="43"/>
      <c r="BV75" s="43"/>
      <c r="BW75" s="75"/>
      <c r="BX75" s="44">
        <f>IF(OR(BU75='Liste déroulante'!$BB$5,'Données produit'!BU75='Liste déroulante'!$BB$6),"Catégorie E",IF(BV75='Liste déroulante'!$BD$5,4,IF(BW75='Liste déroulante'!$BE$5,1,0)))</f>
        <v>0</v>
      </c>
      <c r="BY75" s="43"/>
      <c r="BZ75" s="43"/>
      <c r="CA75" s="45">
        <f>IF(BY75='Liste déroulante'!$BF$5,"Catégorie E",IF(BZ75='Liste déroulante'!$BG$5,1,0))</f>
        <v>0</v>
      </c>
      <c r="CB75" s="43"/>
      <c r="CC75" s="45">
        <f>IF(CB75='Liste déroulante'!$BH$5,"Catégorie E",0)</f>
        <v>0</v>
      </c>
      <c r="CD75" s="45">
        <f t="shared" si="20"/>
        <v>0</v>
      </c>
      <c r="CE75" s="45">
        <f t="shared" si="21"/>
        <v>0</v>
      </c>
      <c r="CF75" s="45">
        <f t="shared" si="22"/>
        <v>0</v>
      </c>
      <c r="CG75" s="45">
        <f t="shared" si="23"/>
        <v>0</v>
      </c>
      <c r="CH75" s="45">
        <f t="shared" si="24"/>
        <v>0</v>
      </c>
      <c r="CI75" s="45">
        <f t="shared" si="25"/>
        <v>0</v>
      </c>
      <c r="CJ75" s="45">
        <f t="shared" si="26"/>
        <v>0</v>
      </c>
      <c r="CK75" s="44">
        <f t="shared" si="29"/>
        <v>0</v>
      </c>
      <c r="CL75" s="44">
        <f>LARGE('Données produit'!O75:BI75,1)</f>
        <v>0</v>
      </c>
      <c r="CM75" s="44">
        <f t="shared" si="27"/>
        <v>0</v>
      </c>
      <c r="CN75" s="44">
        <f>LARGE('Données produit'!BJ75:CK75,1)</f>
        <v>0</v>
      </c>
      <c r="CO75" s="44">
        <f t="shared" si="28"/>
        <v>0</v>
      </c>
    </row>
    <row r="76" spans="9:93" x14ac:dyDescent="0.35">
      <c r="I76" s="43"/>
      <c r="J76" s="43"/>
      <c r="K76" s="43"/>
      <c r="L76" s="43"/>
      <c r="M76" s="43"/>
      <c r="N76" s="43"/>
      <c r="O76" s="45">
        <f>IF(OR(I76='Liste déroulante'!$F$5,I76='Liste déroulante'!$F$6,I76='Liste déroulante'!$F$7,J76='Liste déroulante'!$G$5,J76='Liste déroulante'!$G$6,K76='Liste déroulante'!$H$5,K76='Liste déroulante'!$H$6,L76='Liste déroulante'!$I$5,L76='Liste déroulante'!$I$6,M76='Liste déroulante'!$J$5,N76='Liste déroulante'!$K$5),'Liste déroulante'!$A$7,IF(OR(I76='Liste déroulante'!$F$8,J76='Liste déroulante'!$G$7,'Données produit'!K76='Liste déroulante'!$H$7),'Liste déroulante'!$A$8,0))</f>
        <v>0</v>
      </c>
      <c r="P76" s="43"/>
      <c r="Q76" s="43"/>
      <c r="R76" s="43"/>
      <c r="S76" s="45">
        <f>IF(OR(P76='Liste déroulante'!$L$5,P76='Liste déroulante'!$L$6,P76='Liste déroulante'!$L$7,Q76='Liste déroulante'!$M$5,R76='Liste déroulante'!$N$5),'Liste déroulante'!$A$7,IF(P76='Liste déroulante'!$L$8,'Liste déroulante'!$A$8,0))</f>
        <v>0</v>
      </c>
      <c r="T76" s="43"/>
      <c r="U76" s="43"/>
      <c r="V76" s="43"/>
      <c r="W76" s="43"/>
      <c r="X76" s="45">
        <f>IF(OR(T76='Liste déroulante'!$O$5,T76='Liste déroulante'!$O$6,T76='Liste déroulante'!$O$7,T76='Liste déroulante'!$O$9,T76='Liste déroulante'!$O$10,T76='Liste déroulante'!$O$11,T76='Liste déroulante'!$O$12,U76='Liste déroulante'!$P$5,U76='Liste déroulante'!$P$6,V76='Liste déroulante'!$Q$5,W76='Liste déroulante'!$R$5),'Liste déroulante'!$A$7,IF(OR(T76='Liste déroulante'!$O$8,'Données produit'!T76='Liste déroulante'!$O$13),'Liste déroulante'!$A$8,0))</f>
        <v>0</v>
      </c>
      <c r="Y76" s="43"/>
      <c r="Z76" s="43"/>
      <c r="AA76" s="43"/>
      <c r="AB76" s="43"/>
      <c r="AC76" s="43"/>
      <c r="AD76" s="43"/>
      <c r="AE76" s="43"/>
      <c r="AF76" s="43"/>
      <c r="AG76" s="43"/>
      <c r="AH76" s="45">
        <f>IF(OR(Y76='Liste déroulante'!$S$5,Y76='Liste déroulante'!$S$7,Z76='Liste déroulante'!$T$5,AA76='Liste déroulante'!$U$5,'Données produit'!AD76='Liste déroulante'!$X$5,AG76='Liste déroulante'!$AA$5),"Catégorie E",IF(OR(Y76='Liste déroulante'!$S$6,Y76='Liste déroulante'!$S$8),"Catégorie D",IF(OR(AA76='Liste déroulante'!$U$6,AA76='Liste déroulante'!$U$7,'Données produit'!AB76='Liste déroulante'!$V$5,'Données produit'!AB76='Liste déroulante'!$V$6,'Données produit'!AC76='Liste déroulante'!$W$5,'Données produit'!AC76='Liste déroulante'!$W$6,'Données produit'!AC76='Liste déroulante'!$W$7,'Données produit'!AC76='Liste déroulante'!$W$8,AD76='Liste déroulante'!$X$6,AE76='Liste déroulante'!$Y$5,AF76='Liste déroulante'!$Z$5),1,0)))</f>
        <v>0</v>
      </c>
      <c r="AI76" s="43"/>
      <c r="AJ76" s="43"/>
      <c r="AK76" s="43"/>
      <c r="AL76" s="43"/>
      <c r="AM76" s="45">
        <f>IF((OR(AI76='Liste déroulante'!$AC$5,AI76='Liste déroulante'!$AC$6,AI76='Liste déroulante'!$AC$7,AJ76='Liste déroulante'!$AD$5,AK76='Liste déroulante'!$AE$5,AL76='Liste déroulante'!$AG$5)),'Liste déroulante'!$A$7,0)</f>
        <v>0</v>
      </c>
      <c r="AN76" s="43"/>
      <c r="AO76" s="43"/>
      <c r="AP76" s="43"/>
      <c r="AQ76" s="45">
        <f>IF(OR(AN76='Liste déroulante'!$AH$5,'Données produit'!AN76='Liste déroulante'!$AH$6,'Données produit'!AN76='Liste déroulante'!$AH$7,'Données produit'!AO76='Liste déroulante'!$AI$5,'Données produit'!AP76='Liste déroulante'!$AJ$5),'Liste déroulante'!$A$8,0)</f>
        <v>0</v>
      </c>
      <c r="AR76" s="43"/>
      <c r="AS76" s="45">
        <f>IF(AR76='Liste déroulante'!$AK$5,4,0)</f>
        <v>0</v>
      </c>
      <c r="AT76" s="63"/>
      <c r="AU76" s="71">
        <f>IF(AT76='Liste déroulante'!$AL$5,3,IF(AT76='Liste déroulante'!$AL$6,3,IF(AT76='Liste déroulante'!$AL$7,2,IF(AT76='Liste déroulante'!$AL$8,1,0))))</f>
        <v>0</v>
      </c>
      <c r="AV76" s="63"/>
      <c r="AW76" s="71">
        <f>IF(AV76='Liste déroulante'!$AM$5,3,IF(AV76='Liste déroulante'!$AM$6,3,IF(AV76='Liste déroulante'!$AM$7,2,IF(AV76='Liste déroulante'!$AM$8,1,0))))</f>
        <v>0</v>
      </c>
      <c r="AX76" s="63"/>
      <c r="AY76" s="72">
        <f>IF(AX76='Liste déroulante'!$AN$5,3,IF(AX76='Liste déroulante'!$AN$6,3,IF(AX76='Liste déroulante'!$AN$7,2,IF(AX76='Liste déroulante'!$AN$8,1,0))))</f>
        <v>0</v>
      </c>
      <c r="AZ76" s="73"/>
      <c r="BA76" s="72">
        <f>IF(OR(AZ76='Liste déroulante'!$AO$5,'Données produit'!AZ76='Liste déroulante'!$AO$6,'Données produit'!AZ76='Liste déroulante'!$AO$7),3,IF('Données produit'!AZ76='Liste déroulante'!$AO$8,2,0))</f>
        <v>0</v>
      </c>
      <c r="BB76" s="63"/>
      <c r="BC76" s="72">
        <f>IF(BB76='Liste déroulante'!$AP$5,3,IF('Données produit'!BB76='Liste déroulante'!$AP$6,2,0))</f>
        <v>0</v>
      </c>
      <c r="BD76" s="63"/>
      <c r="BE76" s="72">
        <f>IF(OR(BD76='Liste déroulante'!$AQ$5,BD76='Liste déroulante'!$AQ$9,BD76='Liste déroulante'!$AQ$10),4,IF(OR(BD76='Liste déroulante'!$AQ$6,BD76='Liste déroulante'!$AQ$11,BD76='Liste déroulante'!$AQ$12),3,IF(OR(BD76='Liste déroulante'!$AQ$7,BD76='Liste déroulante'!$AQ$8,BD76='Liste déroulante'!$AQ$11,BD76='Liste déroulante'!$AQ$12),2,0)))</f>
        <v>0</v>
      </c>
      <c r="BF76" s="63"/>
      <c r="BG76" s="72">
        <f>IF(BF76='Liste déroulante'!$AR$5,4,IF('Données produit'!BF76='Liste déroulante'!$AR$6,3,0))</f>
        <v>0</v>
      </c>
      <c r="BH76" s="63"/>
      <c r="BI76" s="72">
        <f>IF(BH76='Liste déroulante'!$AS$5,3,0)</f>
        <v>0</v>
      </c>
      <c r="BJ76" s="63"/>
      <c r="BK76" s="72">
        <f>IF(BJ76='Liste déroulante'!$AT$5,4,0)</f>
        <v>0</v>
      </c>
      <c r="BL76" s="63"/>
      <c r="BM76" s="72">
        <f>IF(BL76='Liste déroulante'!$AU$5,4,IF('Données produit'!BL76='Liste déroulante'!$AU$6,3,IF(OR('Données produit'!BL76='Liste déroulante'!$AU$7,'Données produit'!BL76='Liste déroulante'!$AU$8),2,0)))</f>
        <v>0</v>
      </c>
      <c r="BN76" s="43"/>
      <c r="BO76" s="43"/>
      <c r="BP76" s="43"/>
      <c r="BQ76" s="43"/>
      <c r="BR76" s="43"/>
      <c r="BS76" s="49"/>
      <c r="BT76" s="45">
        <f>IF(OR(BN76='Liste déroulante'!$AV$5,BN76='Liste déroulante'!$AV$6,BO76='Liste déroulante'!$AW$5,'Données produit'!BP76='Liste déroulante'!$AX$5,BQ76='Liste déroulante'!$AY$5),"Catégorie E",IF(OR(BR76='Liste déroulante'!$AZ$5,BS76='Liste déroulante'!$BA$5),1,0))</f>
        <v>0</v>
      </c>
      <c r="BU76" s="43"/>
      <c r="BV76" s="43"/>
      <c r="BW76" s="75"/>
      <c r="BX76" s="44">
        <f>IF(OR(BU76='Liste déroulante'!$BB$5,'Données produit'!BU76='Liste déroulante'!$BB$6),"Catégorie E",IF(BV76='Liste déroulante'!$BD$5,4,IF(BW76='Liste déroulante'!$BE$5,1,0)))</f>
        <v>0</v>
      </c>
      <c r="BY76" s="43"/>
      <c r="BZ76" s="43"/>
      <c r="CA76" s="45">
        <f>IF(BY76='Liste déroulante'!$BF$5,"Catégorie E",IF(BZ76='Liste déroulante'!$BG$5,1,0))</f>
        <v>0</v>
      </c>
      <c r="CB76" s="43"/>
      <c r="CC76" s="45">
        <f>IF(CB76='Liste déroulante'!$BH$5,"Catégorie E",0)</f>
        <v>0</v>
      </c>
      <c r="CD76" s="45">
        <f t="shared" si="20"/>
        <v>0</v>
      </c>
      <c r="CE76" s="45">
        <f t="shared" si="21"/>
        <v>0</v>
      </c>
      <c r="CF76" s="45">
        <f t="shared" si="22"/>
        <v>0</v>
      </c>
      <c r="CG76" s="45">
        <f t="shared" si="23"/>
        <v>0</v>
      </c>
      <c r="CH76" s="45">
        <f t="shared" si="24"/>
        <v>0</v>
      </c>
      <c r="CI76" s="45">
        <f t="shared" si="25"/>
        <v>0</v>
      </c>
      <c r="CJ76" s="45">
        <f t="shared" si="26"/>
        <v>0</v>
      </c>
      <c r="CK76" s="44">
        <f t="shared" si="29"/>
        <v>0</v>
      </c>
      <c r="CL76" s="44">
        <f>LARGE('Données produit'!O76:BI76,1)</f>
        <v>0</v>
      </c>
      <c r="CM76" s="44">
        <f t="shared" si="27"/>
        <v>0</v>
      </c>
      <c r="CN76" s="44">
        <f>LARGE('Données produit'!BJ76:CK76,1)</f>
        <v>0</v>
      </c>
      <c r="CO76" s="44">
        <f t="shared" si="28"/>
        <v>0</v>
      </c>
    </row>
    <row r="77" spans="9:93" x14ac:dyDescent="0.35">
      <c r="I77" s="43"/>
      <c r="J77" s="43"/>
      <c r="K77" s="43"/>
      <c r="L77" s="43"/>
      <c r="M77" s="43"/>
      <c r="N77" s="43"/>
      <c r="O77" s="45">
        <f>IF(OR(I77='Liste déroulante'!$F$5,I77='Liste déroulante'!$F$6,I77='Liste déroulante'!$F$7,J77='Liste déroulante'!$G$5,J77='Liste déroulante'!$G$6,K77='Liste déroulante'!$H$5,K77='Liste déroulante'!$H$6,L77='Liste déroulante'!$I$5,L77='Liste déroulante'!$I$6,M77='Liste déroulante'!$J$5,N77='Liste déroulante'!$K$5),'Liste déroulante'!$A$7,IF(OR(I77='Liste déroulante'!$F$8,J77='Liste déroulante'!$G$7,'Données produit'!K77='Liste déroulante'!$H$7),'Liste déroulante'!$A$8,0))</f>
        <v>0</v>
      </c>
      <c r="P77" s="43"/>
      <c r="Q77" s="43"/>
      <c r="R77" s="43"/>
      <c r="S77" s="45">
        <f>IF(OR(P77='Liste déroulante'!$L$5,P77='Liste déroulante'!$L$6,P77='Liste déroulante'!$L$7,Q77='Liste déroulante'!$M$5,R77='Liste déroulante'!$N$5),'Liste déroulante'!$A$7,IF(P77='Liste déroulante'!$L$8,'Liste déroulante'!$A$8,0))</f>
        <v>0</v>
      </c>
      <c r="T77" s="43"/>
      <c r="U77" s="43"/>
      <c r="V77" s="43"/>
      <c r="W77" s="43"/>
      <c r="X77" s="45">
        <f>IF(OR(T77='Liste déroulante'!$O$5,T77='Liste déroulante'!$O$6,T77='Liste déroulante'!$O$7,T77='Liste déroulante'!$O$9,T77='Liste déroulante'!$O$10,T77='Liste déroulante'!$O$11,T77='Liste déroulante'!$O$12,U77='Liste déroulante'!$P$5,U77='Liste déroulante'!$P$6,V77='Liste déroulante'!$Q$5,W77='Liste déroulante'!$R$5),'Liste déroulante'!$A$7,IF(OR(T77='Liste déroulante'!$O$8,'Données produit'!T77='Liste déroulante'!$O$13),'Liste déroulante'!$A$8,0))</f>
        <v>0</v>
      </c>
      <c r="Y77" s="43"/>
      <c r="Z77" s="43"/>
      <c r="AA77" s="43"/>
      <c r="AB77" s="43"/>
      <c r="AC77" s="43"/>
      <c r="AD77" s="43"/>
      <c r="AE77" s="43"/>
      <c r="AF77" s="43"/>
      <c r="AG77" s="43"/>
      <c r="AH77" s="45">
        <f>IF(OR(Y77='Liste déroulante'!$S$5,Y77='Liste déroulante'!$S$7,Z77='Liste déroulante'!$T$5,AA77='Liste déroulante'!$U$5,'Données produit'!AD77='Liste déroulante'!$X$5,AG77='Liste déroulante'!$AA$5),"Catégorie E",IF(OR(Y77='Liste déroulante'!$S$6,Y77='Liste déroulante'!$S$8),"Catégorie D",IF(OR(AA77='Liste déroulante'!$U$6,AA77='Liste déroulante'!$U$7,'Données produit'!AB77='Liste déroulante'!$V$5,'Données produit'!AB77='Liste déroulante'!$V$6,'Données produit'!AC77='Liste déroulante'!$W$5,'Données produit'!AC77='Liste déroulante'!$W$6,'Données produit'!AC77='Liste déroulante'!$W$7,'Données produit'!AC77='Liste déroulante'!$W$8,AD77='Liste déroulante'!$X$6,AE77='Liste déroulante'!$Y$5,AF77='Liste déroulante'!$Z$5),1,0)))</f>
        <v>0</v>
      </c>
      <c r="AI77" s="43"/>
      <c r="AJ77" s="43"/>
      <c r="AK77" s="43"/>
      <c r="AL77" s="43"/>
      <c r="AM77" s="45">
        <f>IF((OR(AI77='Liste déroulante'!$AC$5,AI77='Liste déroulante'!$AC$6,AI77='Liste déroulante'!$AC$7,AJ77='Liste déroulante'!$AD$5,AK77='Liste déroulante'!$AE$5,AL77='Liste déroulante'!$AG$5)),'Liste déroulante'!$A$7,0)</f>
        <v>0</v>
      </c>
      <c r="AN77" s="43"/>
      <c r="AO77" s="43"/>
      <c r="AP77" s="43"/>
      <c r="AQ77" s="45">
        <f>IF(OR(AN77='Liste déroulante'!$AH$5,'Données produit'!AN77='Liste déroulante'!$AH$6,'Données produit'!AN77='Liste déroulante'!$AH$7,'Données produit'!AO77='Liste déroulante'!$AI$5,'Données produit'!AP77='Liste déroulante'!$AJ$5),'Liste déroulante'!$A$8,0)</f>
        <v>0</v>
      </c>
      <c r="AR77" s="43"/>
      <c r="AS77" s="45">
        <f>IF(AR77='Liste déroulante'!$AK$5,4,0)</f>
        <v>0</v>
      </c>
      <c r="AT77" s="63"/>
      <c r="AU77" s="71">
        <f>IF(AT77='Liste déroulante'!$AL$5,3,IF(AT77='Liste déroulante'!$AL$6,3,IF(AT77='Liste déroulante'!$AL$7,2,IF(AT77='Liste déroulante'!$AL$8,1,0))))</f>
        <v>0</v>
      </c>
      <c r="AV77" s="63"/>
      <c r="AW77" s="71">
        <f>IF(AV77='Liste déroulante'!$AM$5,3,IF(AV77='Liste déroulante'!$AM$6,3,IF(AV77='Liste déroulante'!$AM$7,2,IF(AV77='Liste déroulante'!$AM$8,1,0))))</f>
        <v>0</v>
      </c>
      <c r="AX77" s="63"/>
      <c r="AY77" s="72">
        <f>IF(AX77='Liste déroulante'!$AN$5,3,IF(AX77='Liste déroulante'!$AN$6,3,IF(AX77='Liste déroulante'!$AN$7,2,IF(AX77='Liste déroulante'!$AN$8,1,0))))</f>
        <v>0</v>
      </c>
      <c r="AZ77" s="73"/>
      <c r="BA77" s="72">
        <f>IF(OR(AZ77='Liste déroulante'!$AO$5,'Données produit'!AZ77='Liste déroulante'!$AO$6,'Données produit'!AZ77='Liste déroulante'!$AO$7),3,IF('Données produit'!AZ77='Liste déroulante'!$AO$8,2,0))</f>
        <v>0</v>
      </c>
      <c r="BB77" s="63"/>
      <c r="BC77" s="72">
        <f>IF(BB77='Liste déroulante'!$AP$5,3,IF('Données produit'!BB77='Liste déroulante'!$AP$6,2,0))</f>
        <v>0</v>
      </c>
      <c r="BD77" s="63"/>
      <c r="BE77" s="72">
        <f>IF(OR(BD77='Liste déroulante'!$AQ$5,BD77='Liste déroulante'!$AQ$9,BD77='Liste déroulante'!$AQ$10),4,IF(OR(BD77='Liste déroulante'!$AQ$6,BD77='Liste déroulante'!$AQ$11,BD77='Liste déroulante'!$AQ$12),3,IF(OR(BD77='Liste déroulante'!$AQ$7,BD77='Liste déroulante'!$AQ$8,BD77='Liste déroulante'!$AQ$11,BD77='Liste déroulante'!$AQ$12),2,0)))</f>
        <v>0</v>
      </c>
      <c r="BF77" s="63"/>
      <c r="BG77" s="72">
        <f>IF(BF77='Liste déroulante'!$AR$5,4,IF('Données produit'!BF77='Liste déroulante'!$AR$6,3,0))</f>
        <v>0</v>
      </c>
      <c r="BH77" s="63"/>
      <c r="BI77" s="72">
        <f>IF(BH77='Liste déroulante'!$AS$5,3,0)</f>
        <v>0</v>
      </c>
      <c r="BJ77" s="63"/>
      <c r="BK77" s="72">
        <f>IF(BJ77='Liste déroulante'!$AT$5,4,0)</f>
        <v>0</v>
      </c>
      <c r="BL77" s="63"/>
      <c r="BM77" s="72">
        <f>IF(BL77='Liste déroulante'!$AU$5,4,IF('Données produit'!BL77='Liste déroulante'!$AU$6,3,IF(OR('Données produit'!BL77='Liste déroulante'!$AU$7,'Données produit'!BL77='Liste déroulante'!$AU$8),2,0)))</f>
        <v>0</v>
      </c>
      <c r="BN77" s="43"/>
      <c r="BO77" s="43"/>
      <c r="BP77" s="43"/>
      <c r="BQ77" s="43"/>
      <c r="BR77" s="43"/>
      <c r="BS77" s="49"/>
      <c r="BT77" s="45">
        <f>IF(OR(BN77='Liste déroulante'!$AV$5,BN77='Liste déroulante'!$AV$6,BO77='Liste déroulante'!$AW$5,'Données produit'!BP77='Liste déroulante'!$AX$5,BQ77='Liste déroulante'!$AY$5),"Catégorie E",IF(OR(BR77='Liste déroulante'!$AZ$5,BS77='Liste déroulante'!$BA$5),1,0))</f>
        <v>0</v>
      </c>
      <c r="BU77" s="43"/>
      <c r="BV77" s="43"/>
      <c r="BW77" s="75"/>
      <c r="BX77" s="44">
        <f>IF(OR(BU77='Liste déroulante'!$BB$5,'Données produit'!BU77='Liste déroulante'!$BB$6),"Catégorie E",IF(BV77='Liste déroulante'!$BD$5,4,IF(BW77='Liste déroulante'!$BE$5,1,0)))</f>
        <v>0</v>
      </c>
      <c r="BY77" s="43"/>
      <c r="BZ77" s="43"/>
      <c r="CA77" s="45">
        <f>IF(BY77='Liste déroulante'!$BF$5,"Catégorie E",IF(BZ77='Liste déroulante'!$BG$5,1,0))</f>
        <v>0</v>
      </c>
      <c r="CB77" s="43"/>
      <c r="CC77" s="45">
        <f>IF(CB77='Liste déroulante'!$BH$5,"Catégorie E",0)</f>
        <v>0</v>
      </c>
      <c r="CD77" s="45">
        <f t="shared" si="20"/>
        <v>0</v>
      </c>
      <c r="CE77" s="45">
        <f t="shared" si="21"/>
        <v>0</v>
      </c>
      <c r="CF77" s="45">
        <f t="shared" si="22"/>
        <v>0</v>
      </c>
      <c r="CG77" s="45">
        <f t="shared" si="23"/>
        <v>0</v>
      </c>
      <c r="CH77" s="45">
        <f t="shared" si="24"/>
        <v>0</v>
      </c>
      <c r="CI77" s="45">
        <f t="shared" si="25"/>
        <v>0</v>
      </c>
      <c r="CJ77" s="45">
        <f t="shared" si="26"/>
        <v>0</v>
      </c>
      <c r="CK77" s="44">
        <f t="shared" si="29"/>
        <v>0</v>
      </c>
      <c r="CL77" s="44">
        <f>LARGE('Données produit'!O77:BI77,1)</f>
        <v>0</v>
      </c>
      <c r="CM77" s="44">
        <f t="shared" si="27"/>
        <v>0</v>
      </c>
      <c r="CN77" s="44">
        <f>LARGE('Données produit'!BJ77:CK77,1)</f>
        <v>0</v>
      </c>
      <c r="CO77" s="44">
        <f t="shared" si="28"/>
        <v>0</v>
      </c>
    </row>
    <row r="78" spans="9:93" x14ac:dyDescent="0.35">
      <c r="I78" s="43"/>
      <c r="J78" s="43"/>
      <c r="K78" s="43"/>
      <c r="L78" s="43"/>
      <c r="M78" s="43"/>
      <c r="N78" s="43"/>
      <c r="O78" s="45">
        <f>IF(OR(I78='Liste déroulante'!$F$5,I78='Liste déroulante'!$F$6,I78='Liste déroulante'!$F$7,J78='Liste déroulante'!$G$5,J78='Liste déroulante'!$G$6,K78='Liste déroulante'!$H$5,K78='Liste déroulante'!$H$6,L78='Liste déroulante'!$I$5,L78='Liste déroulante'!$I$6,M78='Liste déroulante'!$J$5,N78='Liste déroulante'!$K$5),'Liste déroulante'!$A$7,IF(OR(I78='Liste déroulante'!$F$8,J78='Liste déroulante'!$G$7,'Données produit'!K78='Liste déroulante'!$H$7),'Liste déroulante'!$A$8,0))</f>
        <v>0</v>
      </c>
      <c r="P78" s="43"/>
      <c r="Q78" s="43"/>
      <c r="R78" s="43"/>
      <c r="S78" s="45">
        <f>IF(OR(P78='Liste déroulante'!$L$5,P78='Liste déroulante'!$L$6,P78='Liste déroulante'!$L$7,Q78='Liste déroulante'!$M$5,R78='Liste déroulante'!$N$5),'Liste déroulante'!$A$7,IF(P78='Liste déroulante'!$L$8,'Liste déroulante'!$A$8,0))</f>
        <v>0</v>
      </c>
      <c r="T78" s="43"/>
      <c r="U78" s="43"/>
      <c r="V78" s="43"/>
      <c r="W78" s="43"/>
      <c r="X78" s="45">
        <f>IF(OR(T78='Liste déroulante'!$O$5,T78='Liste déroulante'!$O$6,T78='Liste déroulante'!$O$7,T78='Liste déroulante'!$O$9,T78='Liste déroulante'!$O$10,T78='Liste déroulante'!$O$11,T78='Liste déroulante'!$O$12,U78='Liste déroulante'!$P$5,U78='Liste déroulante'!$P$6,V78='Liste déroulante'!$Q$5,W78='Liste déroulante'!$R$5),'Liste déroulante'!$A$7,IF(OR(T78='Liste déroulante'!$O$8,'Données produit'!T78='Liste déroulante'!$O$13),'Liste déroulante'!$A$8,0))</f>
        <v>0</v>
      </c>
      <c r="Y78" s="43"/>
      <c r="Z78" s="43"/>
      <c r="AA78" s="43"/>
      <c r="AB78" s="43"/>
      <c r="AC78" s="43"/>
      <c r="AD78" s="43"/>
      <c r="AE78" s="43"/>
      <c r="AF78" s="43"/>
      <c r="AG78" s="43"/>
      <c r="AH78" s="45">
        <f>IF(OR(Y78='Liste déroulante'!$S$5,Y78='Liste déroulante'!$S$7,Z78='Liste déroulante'!$T$5,AA78='Liste déroulante'!$U$5,'Données produit'!AD78='Liste déroulante'!$X$5,AG78='Liste déroulante'!$AA$5),"Catégorie E",IF(OR(Y78='Liste déroulante'!$S$6,Y78='Liste déroulante'!$S$8),"Catégorie D",IF(OR(AA78='Liste déroulante'!$U$6,AA78='Liste déroulante'!$U$7,'Données produit'!AB78='Liste déroulante'!$V$5,'Données produit'!AB78='Liste déroulante'!$V$6,'Données produit'!AC78='Liste déroulante'!$W$5,'Données produit'!AC78='Liste déroulante'!$W$6,'Données produit'!AC78='Liste déroulante'!$W$7,'Données produit'!AC78='Liste déroulante'!$W$8,AD78='Liste déroulante'!$X$6,AE78='Liste déroulante'!$Y$5,AF78='Liste déroulante'!$Z$5),1,0)))</f>
        <v>0</v>
      </c>
      <c r="AI78" s="43"/>
      <c r="AJ78" s="43"/>
      <c r="AK78" s="43"/>
      <c r="AL78" s="43"/>
      <c r="AM78" s="45">
        <f>IF((OR(AI78='Liste déroulante'!$AC$5,AI78='Liste déroulante'!$AC$6,AI78='Liste déroulante'!$AC$7,AJ78='Liste déroulante'!$AD$5,AK78='Liste déroulante'!$AE$5,AL78='Liste déroulante'!$AG$5)),'Liste déroulante'!$A$7,0)</f>
        <v>0</v>
      </c>
      <c r="AN78" s="43"/>
      <c r="AO78" s="43"/>
      <c r="AP78" s="43"/>
      <c r="AQ78" s="45">
        <f>IF(OR(AN78='Liste déroulante'!$AH$5,'Données produit'!AN78='Liste déroulante'!$AH$6,'Données produit'!AN78='Liste déroulante'!$AH$7,'Données produit'!AO78='Liste déroulante'!$AI$5,'Données produit'!AP78='Liste déroulante'!$AJ$5),'Liste déroulante'!$A$8,0)</f>
        <v>0</v>
      </c>
      <c r="AR78" s="43"/>
      <c r="AS78" s="45">
        <f>IF(AR78='Liste déroulante'!$AK$5,4,0)</f>
        <v>0</v>
      </c>
      <c r="AT78" s="63"/>
      <c r="AU78" s="71">
        <f>IF(AT78='Liste déroulante'!$AL$5,3,IF(AT78='Liste déroulante'!$AL$6,3,IF(AT78='Liste déroulante'!$AL$7,2,IF(AT78='Liste déroulante'!$AL$8,1,0))))</f>
        <v>0</v>
      </c>
      <c r="AV78" s="63"/>
      <c r="AW78" s="71">
        <f>IF(AV78='Liste déroulante'!$AM$5,3,IF(AV78='Liste déroulante'!$AM$6,3,IF(AV78='Liste déroulante'!$AM$7,2,IF(AV78='Liste déroulante'!$AM$8,1,0))))</f>
        <v>0</v>
      </c>
      <c r="AX78" s="63"/>
      <c r="AY78" s="72">
        <f>IF(AX78='Liste déroulante'!$AN$5,3,IF(AX78='Liste déroulante'!$AN$6,3,IF(AX78='Liste déroulante'!$AN$7,2,IF(AX78='Liste déroulante'!$AN$8,1,0))))</f>
        <v>0</v>
      </c>
      <c r="AZ78" s="73"/>
      <c r="BA78" s="72">
        <f>IF(OR(AZ78='Liste déroulante'!$AO$5,'Données produit'!AZ78='Liste déroulante'!$AO$6,'Données produit'!AZ78='Liste déroulante'!$AO$7),3,IF('Données produit'!AZ78='Liste déroulante'!$AO$8,2,0))</f>
        <v>0</v>
      </c>
      <c r="BB78" s="63"/>
      <c r="BC78" s="72">
        <f>IF(BB78='Liste déroulante'!$AP$5,3,IF('Données produit'!BB78='Liste déroulante'!$AP$6,2,0))</f>
        <v>0</v>
      </c>
      <c r="BD78" s="63"/>
      <c r="BE78" s="72">
        <f>IF(OR(BD78='Liste déroulante'!$AQ$5,BD78='Liste déroulante'!$AQ$9,BD78='Liste déroulante'!$AQ$10),4,IF(OR(BD78='Liste déroulante'!$AQ$6,BD78='Liste déroulante'!$AQ$11,BD78='Liste déroulante'!$AQ$12),3,IF(OR(BD78='Liste déroulante'!$AQ$7,BD78='Liste déroulante'!$AQ$8,BD78='Liste déroulante'!$AQ$11,BD78='Liste déroulante'!$AQ$12),2,0)))</f>
        <v>0</v>
      </c>
      <c r="BF78" s="63"/>
      <c r="BG78" s="72">
        <f>IF(BF78='Liste déroulante'!$AR$5,4,IF('Données produit'!BF78='Liste déroulante'!$AR$6,3,0))</f>
        <v>0</v>
      </c>
      <c r="BH78" s="63"/>
      <c r="BI78" s="72">
        <f>IF(BH78='Liste déroulante'!$AS$5,3,0)</f>
        <v>0</v>
      </c>
      <c r="BJ78" s="63"/>
      <c r="BK78" s="72">
        <f>IF(BJ78='Liste déroulante'!$AT$5,4,0)</f>
        <v>0</v>
      </c>
      <c r="BL78" s="63"/>
      <c r="BM78" s="72">
        <f>IF(BL78='Liste déroulante'!$AU$5,4,IF('Données produit'!BL78='Liste déroulante'!$AU$6,3,IF(OR('Données produit'!BL78='Liste déroulante'!$AU$7,'Données produit'!BL78='Liste déroulante'!$AU$8),2,0)))</f>
        <v>0</v>
      </c>
      <c r="BN78" s="43"/>
      <c r="BO78" s="43"/>
      <c r="BP78" s="43"/>
      <c r="BQ78" s="43"/>
      <c r="BR78" s="43"/>
      <c r="BS78" s="49"/>
      <c r="BT78" s="45">
        <f>IF(OR(BN78='Liste déroulante'!$AV$5,BN78='Liste déroulante'!$AV$6,BO78='Liste déroulante'!$AW$5,'Données produit'!BP78='Liste déroulante'!$AX$5,BQ78='Liste déroulante'!$AY$5),"Catégorie E",IF(OR(BR78='Liste déroulante'!$AZ$5,BS78='Liste déroulante'!$BA$5),1,0))</f>
        <v>0</v>
      </c>
      <c r="BU78" s="43"/>
      <c r="BV78" s="43"/>
      <c r="BW78" s="75"/>
      <c r="BX78" s="44">
        <f>IF(OR(BU78='Liste déroulante'!$BB$5,'Données produit'!BU78='Liste déroulante'!$BB$6),"Catégorie E",IF(BV78='Liste déroulante'!$BD$5,4,IF(BW78='Liste déroulante'!$BE$5,1,0)))</f>
        <v>0</v>
      </c>
      <c r="BY78" s="43"/>
      <c r="BZ78" s="43"/>
      <c r="CA78" s="45">
        <f>IF(BY78='Liste déroulante'!$BF$5,"Catégorie E",IF(BZ78='Liste déroulante'!$BG$5,1,0))</f>
        <v>0</v>
      </c>
      <c r="CB78" s="43"/>
      <c r="CC78" s="45">
        <f>IF(CB78='Liste déroulante'!$BH$5,"Catégorie E",0)</f>
        <v>0</v>
      </c>
      <c r="CD78" s="45">
        <f t="shared" si="20"/>
        <v>0</v>
      </c>
      <c r="CE78" s="45">
        <f t="shared" si="21"/>
        <v>0</v>
      </c>
      <c r="CF78" s="45">
        <f t="shared" si="22"/>
        <v>0</v>
      </c>
      <c r="CG78" s="45">
        <f t="shared" si="23"/>
        <v>0</v>
      </c>
      <c r="CH78" s="45">
        <f t="shared" si="24"/>
        <v>0</v>
      </c>
      <c r="CI78" s="45">
        <f t="shared" si="25"/>
        <v>0</v>
      </c>
      <c r="CJ78" s="45">
        <f t="shared" si="26"/>
        <v>0</v>
      </c>
      <c r="CK78" s="44">
        <f t="shared" si="29"/>
        <v>0</v>
      </c>
      <c r="CL78" s="44">
        <f>LARGE('Données produit'!O78:BI78,1)</f>
        <v>0</v>
      </c>
      <c r="CM78" s="44">
        <f t="shared" si="27"/>
        <v>0</v>
      </c>
      <c r="CN78" s="44">
        <f>LARGE('Données produit'!BJ78:CK78,1)</f>
        <v>0</v>
      </c>
      <c r="CO78" s="44">
        <f t="shared" si="28"/>
        <v>0</v>
      </c>
    </row>
    <row r="79" spans="9:93" x14ac:dyDescent="0.35">
      <c r="I79" s="43"/>
      <c r="J79" s="43"/>
      <c r="K79" s="43"/>
      <c r="L79" s="43"/>
      <c r="M79" s="43"/>
      <c r="N79" s="43"/>
      <c r="O79" s="45">
        <f>IF(OR(I79='Liste déroulante'!$F$5,I79='Liste déroulante'!$F$6,I79='Liste déroulante'!$F$7,J79='Liste déroulante'!$G$5,J79='Liste déroulante'!$G$6,K79='Liste déroulante'!$H$5,K79='Liste déroulante'!$H$6,L79='Liste déroulante'!$I$5,L79='Liste déroulante'!$I$6,M79='Liste déroulante'!$J$5,N79='Liste déroulante'!$K$5),'Liste déroulante'!$A$7,IF(OR(I79='Liste déroulante'!$F$8,J79='Liste déroulante'!$G$7,'Données produit'!K79='Liste déroulante'!$H$7),'Liste déroulante'!$A$8,0))</f>
        <v>0</v>
      </c>
      <c r="P79" s="43"/>
      <c r="Q79" s="43"/>
      <c r="R79" s="43"/>
      <c r="S79" s="45">
        <f>IF(OR(P79='Liste déroulante'!$L$5,P79='Liste déroulante'!$L$6,P79='Liste déroulante'!$L$7,Q79='Liste déroulante'!$M$5,R79='Liste déroulante'!$N$5),'Liste déroulante'!$A$7,IF(P79='Liste déroulante'!$L$8,'Liste déroulante'!$A$8,0))</f>
        <v>0</v>
      </c>
      <c r="T79" s="43"/>
      <c r="U79" s="43"/>
      <c r="V79" s="43"/>
      <c r="W79" s="43"/>
      <c r="X79" s="45">
        <f>IF(OR(T79='Liste déroulante'!$O$5,T79='Liste déroulante'!$O$6,T79='Liste déroulante'!$O$7,T79='Liste déroulante'!$O$9,T79='Liste déroulante'!$O$10,T79='Liste déroulante'!$O$11,T79='Liste déroulante'!$O$12,U79='Liste déroulante'!$P$5,U79='Liste déroulante'!$P$6,V79='Liste déroulante'!$Q$5,W79='Liste déroulante'!$R$5),'Liste déroulante'!$A$7,IF(OR(T79='Liste déroulante'!$O$8,'Données produit'!T79='Liste déroulante'!$O$13),'Liste déroulante'!$A$8,0))</f>
        <v>0</v>
      </c>
      <c r="Y79" s="43"/>
      <c r="Z79" s="43"/>
      <c r="AA79" s="43"/>
      <c r="AB79" s="43"/>
      <c r="AC79" s="43"/>
      <c r="AD79" s="43"/>
      <c r="AE79" s="43"/>
      <c r="AF79" s="43"/>
      <c r="AG79" s="43"/>
      <c r="AH79" s="45">
        <f>IF(OR(Y79='Liste déroulante'!$S$5,Y79='Liste déroulante'!$S$7,Z79='Liste déroulante'!$T$5,AA79='Liste déroulante'!$U$5,'Données produit'!AD79='Liste déroulante'!$X$5,AG79='Liste déroulante'!$AA$5),"Catégorie E",IF(OR(Y79='Liste déroulante'!$S$6,Y79='Liste déroulante'!$S$8),"Catégorie D",IF(OR(AA79='Liste déroulante'!$U$6,AA79='Liste déroulante'!$U$7,'Données produit'!AB79='Liste déroulante'!$V$5,'Données produit'!AB79='Liste déroulante'!$V$6,'Données produit'!AC79='Liste déroulante'!$W$5,'Données produit'!AC79='Liste déroulante'!$W$6,'Données produit'!AC79='Liste déroulante'!$W$7,'Données produit'!AC79='Liste déroulante'!$W$8,AD79='Liste déroulante'!$X$6,AE79='Liste déroulante'!$Y$5,AF79='Liste déroulante'!$Z$5),1,0)))</f>
        <v>0</v>
      </c>
      <c r="AI79" s="43"/>
      <c r="AJ79" s="43"/>
      <c r="AK79" s="43"/>
      <c r="AL79" s="43"/>
      <c r="AM79" s="45">
        <f>IF((OR(AI79='Liste déroulante'!$AC$5,AI79='Liste déroulante'!$AC$6,AI79='Liste déroulante'!$AC$7,AJ79='Liste déroulante'!$AD$5,AK79='Liste déroulante'!$AE$5,AL79='Liste déroulante'!$AG$5)),'Liste déroulante'!$A$7,0)</f>
        <v>0</v>
      </c>
      <c r="AN79" s="43"/>
      <c r="AO79" s="43"/>
      <c r="AP79" s="43"/>
      <c r="AQ79" s="45">
        <f>IF(OR(AN79='Liste déroulante'!$AH$5,'Données produit'!AN79='Liste déroulante'!$AH$6,'Données produit'!AN79='Liste déroulante'!$AH$7,'Données produit'!AO79='Liste déroulante'!$AI$5,'Données produit'!AP79='Liste déroulante'!$AJ$5),'Liste déroulante'!$A$8,0)</f>
        <v>0</v>
      </c>
      <c r="AR79" s="43"/>
      <c r="AS79" s="45">
        <f>IF(AR79='Liste déroulante'!$AK$5,4,0)</f>
        <v>0</v>
      </c>
      <c r="AT79" s="63"/>
      <c r="AU79" s="71">
        <f>IF(AT79='Liste déroulante'!$AL$5,3,IF(AT79='Liste déroulante'!$AL$6,3,IF(AT79='Liste déroulante'!$AL$7,2,IF(AT79='Liste déroulante'!$AL$8,1,0))))</f>
        <v>0</v>
      </c>
      <c r="AV79" s="63"/>
      <c r="AW79" s="71">
        <f>IF(AV79='Liste déroulante'!$AM$5,3,IF(AV79='Liste déroulante'!$AM$6,3,IF(AV79='Liste déroulante'!$AM$7,2,IF(AV79='Liste déroulante'!$AM$8,1,0))))</f>
        <v>0</v>
      </c>
      <c r="AX79" s="63"/>
      <c r="AY79" s="72">
        <f>IF(AX79='Liste déroulante'!$AN$5,3,IF(AX79='Liste déroulante'!$AN$6,3,IF(AX79='Liste déroulante'!$AN$7,2,IF(AX79='Liste déroulante'!$AN$8,1,0))))</f>
        <v>0</v>
      </c>
      <c r="AZ79" s="73"/>
      <c r="BA79" s="72">
        <f>IF(OR(AZ79='Liste déroulante'!$AO$5,'Données produit'!AZ79='Liste déroulante'!$AO$6,'Données produit'!AZ79='Liste déroulante'!$AO$7),3,IF('Données produit'!AZ79='Liste déroulante'!$AO$8,2,0))</f>
        <v>0</v>
      </c>
      <c r="BB79" s="63"/>
      <c r="BC79" s="72">
        <f>IF(BB79='Liste déroulante'!$AP$5,3,IF('Données produit'!BB79='Liste déroulante'!$AP$6,2,0))</f>
        <v>0</v>
      </c>
      <c r="BD79" s="63"/>
      <c r="BE79" s="72">
        <f>IF(OR(BD79='Liste déroulante'!$AQ$5,BD79='Liste déroulante'!$AQ$9,BD79='Liste déroulante'!$AQ$10),4,IF(OR(BD79='Liste déroulante'!$AQ$6,BD79='Liste déroulante'!$AQ$11,BD79='Liste déroulante'!$AQ$12),3,IF(OR(BD79='Liste déroulante'!$AQ$7,BD79='Liste déroulante'!$AQ$8,BD79='Liste déroulante'!$AQ$11,BD79='Liste déroulante'!$AQ$12),2,0)))</f>
        <v>0</v>
      </c>
      <c r="BF79" s="63"/>
      <c r="BG79" s="72">
        <f>IF(BF79='Liste déroulante'!$AR$5,4,IF('Données produit'!BF79='Liste déroulante'!$AR$6,3,0))</f>
        <v>0</v>
      </c>
      <c r="BH79" s="63"/>
      <c r="BI79" s="72">
        <f>IF(BH79='Liste déroulante'!$AS$5,3,0)</f>
        <v>0</v>
      </c>
      <c r="BJ79" s="63"/>
      <c r="BK79" s="72">
        <f>IF(BJ79='Liste déroulante'!$AT$5,4,0)</f>
        <v>0</v>
      </c>
      <c r="BL79" s="63"/>
      <c r="BM79" s="72">
        <f>IF(BL79='Liste déroulante'!$AU$5,4,IF('Données produit'!BL79='Liste déroulante'!$AU$6,3,IF(OR('Données produit'!BL79='Liste déroulante'!$AU$7,'Données produit'!BL79='Liste déroulante'!$AU$8),2,0)))</f>
        <v>0</v>
      </c>
      <c r="BN79" s="43"/>
      <c r="BO79" s="43"/>
      <c r="BP79" s="43"/>
      <c r="BQ79" s="43"/>
      <c r="BR79" s="43"/>
      <c r="BS79" s="49"/>
      <c r="BT79" s="45">
        <f>IF(OR(BN79='Liste déroulante'!$AV$5,BN79='Liste déroulante'!$AV$6,BO79='Liste déroulante'!$AW$5,'Données produit'!BP79='Liste déroulante'!$AX$5,BQ79='Liste déroulante'!$AY$5),"Catégorie E",IF(OR(BR79='Liste déroulante'!$AZ$5,BS79='Liste déroulante'!$BA$5),1,0))</f>
        <v>0</v>
      </c>
      <c r="BU79" s="43"/>
      <c r="BV79" s="43"/>
      <c r="BW79" s="75"/>
      <c r="BX79" s="44">
        <f>IF(OR(BU79='Liste déroulante'!$BB$5,'Données produit'!BU79='Liste déroulante'!$BB$6),"Catégorie E",IF(BV79='Liste déroulante'!$BD$5,4,IF(BW79='Liste déroulante'!$BE$5,1,0)))</f>
        <v>0</v>
      </c>
      <c r="BY79" s="43"/>
      <c r="BZ79" s="43"/>
      <c r="CA79" s="45">
        <f>IF(BY79='Liste déroulante'!$BF$5,"Catégorie E",IF(BZ79='Liste déroulante'!$BG$5,1,0))</f>
        <v>0</v>
      </c>
      <c r="CB79" s="43"/>
      <c r="CC79" s="45">
        <f>IF(CB79='Liste déroulante'!$BH$5,"Catégorie E",0)</f>
        <v>0</v>
      </c>
      <c r="CD79" s="45">
        <f t="shared" si="20"/>
        <v>0</v>
      </c>
      <c r="CE79" s="45">
        <f t="shared" si="21"/>
        <v>0</v>
      </c>
      <c r="CF79" s="45">
        <f t="shared" si="22"/>
        <v>0</v>
      </c>
      <c r="CG79" s="45">
        <f t="shared" si="23"/>
        <v>0</v>
      </c>
      <c r="CH79" s="45">
        <f t="shared" si="24"/>
        <v>0</v>
      </c>
      <c r="CI79" s="45">
        <f t="shared" si="25"/>
        <v>0</v>
      </c>
      <c r="CJ79" s="45">
        <f t="shared" si="26"/>
        <v>0</v>
      </c>
      <c r="CK79" s="44">
        <f t="shared" si="29"/>
        <v>0</v>
      </c>
      <c r="CL79" s="44">
        <f>LARGE('Données produit'!O79:BI79,1)</f>
        <v>0</v>
      </c>
      <c r="CM79" s="44">
        <f t="shared" si="27"/>
        <v>0</v>
      </c>
      <c r="CN79" s="44">
        <f>LARGE('Données produit'!BJ79:CK79,1)</f>
        <v>0</v>
      </c>
      <c r="CO79" s="44">
        <f t="shared" si="28"/>
        <v>0</v>
      </c>
    </row>
    <row r="80" spans="9:93" x14ac:dyDescent="0.35">
      <c r="I80" s="43"/>
      <c r="J80" s="43"/>
      <c r="K80" s="43"/>
      <c r="L80" s="43"/>
      <c r="M80" s="43"/>
      <c r="N80" s="43"/>
      <c r="O80" s="45">
        <f>IF(OR(I80='Liste déroulante'!$F$5,I80='Liste déroulante'!$F$6,I80='Liste déroulante'!$F$7,J80='Liste déroulante'!$G$5,J80='Liste déroulante'!$G$6,K80='Liste déroulante'!$H$5,K80='Liste déroulante'!$H$6,L80='Liste déroulante'!$I$5,L80='Liste déroulante'!$I$6,M80='Liste déroulante'!$J$5,N80='Liste déroulante'!$K$5),'Liste déroulante'!$A$7,IF(OR(I80='Liste déroulante'!$F$8,J80='Liste déroulante'!$G$7,'Données produit'!K80='Liste déroulante'!$H$7),'Liste déroulante'!$A$8,0))</f>
        <v>0</v>
      </c>
      <c r="P80" s="43"/>
      <c r="Q80" s="43"/>
      <c r="R80" s="43"/>
      <c r="S80" s="45">
        <f>IF(OR(P80='Liste déroulante'!$L$5,P80='Liste déroulante'!$L$6,P80='Liste déroulante'!$L$7,Q80='Liste déroulante'!$M$5,R80='Liste déroulante'!$N$5),'Liste déroulante'!$A$7,IF(P80='Liste déroulante'!$L$8,'Liste déroulante'!$A$8,0))</f>
        <v>0</v>
      </c>
      <c r="T80" s="43"/>
      <c r="U80" s="43"/>
      <c r="V80" s="43"/>
      <c r="W80" s="43"/>
      <c r="X80" s="45">
        <f>IF(OR(T80='Liste déroulante'!$O$5,T80='Liste déroulante'!$O$6,T80='Liste déroulante'!$O$7,T80='Liste déroulante'!$O$9,T80='Liste déroulante'!$O$10,T80='Liste déroulante'!$O$11,T80='Liste déroulante'!$O$12,U80='Liste déroulante'!$P$5,U80='Liste déroulante'!$P$6,V80='Liste déroulante'!$Q$5,W80='Liste déroulante'!$R$5),'Liste déroulante'!$A$7,IF(OR(T80='Liste déroulante'!$O$8,'Données produit'!T80='Liste déroulante'!$O$13),'Liste déroulante'!$A$8,0))</f>
        <v>0</v>
      </c>
      <c r="Y80" s="43"/>
      <c r="Z80" s="43"/>
      <c r="AA80" s="43"/>
      <c r="AB80" s="43"/>
      <c r="AC80" s="43"/>
      <c r="AD80" s="43"/>
      <c r="AE80" s="43"/>
      <c r="AF80" s="43"/>
      <c r="AG80" s="43"/>
      <c r="AH80" s="45">
        <f>IF(OR(Y80='Liste déroulante'!$S$5,Y80='Liste déroulante'!$S$7,Z80='Liste déroulante'!$T$5,AA80='Liste déroulante'!$U$5,'Données produit'!AD80='Liste déroulante'!$X$5,AG80='Liste déroulante'!$AA$5),"Catégorie E",IF(OR(Y80='Liste déroulante'!$S$6,Y80='Liste déroulante'!$S$8),"Catégorie D",IF(OR(AA80='Liste déroulante'!$U$6,AA80='Liste déroulante'!$U$7,'Données produit'!AB80='Liste déroulante'!$V$5,'Données produit'!AB80='Liste déroulante'!$V$6,'Données produit'!AC80='Liste déroulante'!$W$5,'Données produit'!AC80='Liste déroulante'!$W$6,'Données produit'!AC80='Liste déroulante'!$W$7,'Données produit'!AC80='Liste déroulante'!$W$8,AD80='Liste déroulante'!$X$6,AE80='Liste déroulante'!$Y$5,AF80='Liste déroulante'!$Z$5),1,0)))</f>
        <v>0</v>
      </c>
      <c r="AI80" s="43"/>
      <c r="AJ80" s="43"/>
      <c r="AK80" s="43"/>
      <c r="AL80" s="43"/>
      <c r="AM80" s="45">
        <f>IF((OR(AI80='Liste déroulante'!$AC$5,AI80='Liste déroulante'!$AC$6,AI80='Liste déroulante'!$AC$7,AJ80='Liste déroulante'!$AD$5,AK80='Liste déroulante'!$AE$5,AL80='Liste déroulante'!$AG$5)),'Liste déroulante'!$A$7,0)</f>
        <v>0</v>
      </c>
      <c r="AN80" s="43"/>
      <c r="AO80" s="43"/>
      <c r="AP80" s="43"/>
      <c r="AQ80" s="45">
        <f>IF(OR(AN80='Liste déroulante'!$AH$5,'Données produit'!AN80='Liste déroulante'!$AH$6,'Données produit'!AN80='Liste déroulante'!$AH$7,'Données produit'!AO80='Liste déroulante'!$AI$5,'Données produit'!AP80='Liste déroulante'!$AJ$5),'Liste déroulante'!$A$8,0)</f>
        <v>0</v>
      </c>
      <c r="AR80" s="43"/>
      <c r="AS80" s="45">
        <f>IF(AR80='Liste déroulante'!$AK$5,4,0)</f>
        <v>0</v>
      </c>
      <c r="AT80" s="63"/>
      <c r="AU80" s="71">
        <f>IF(AT80='Liste déroulante'!$AL$5,3,IF(AT80='Liste déroulante'!$AL$6,3,IF(AT80='Liste déroulante'!$AL$7,2,IF(AT80='Liste déroulante'!$AL$8,1,0))))</f>
        <v>0</v>
      </c>
      <c r="AV80" s="63"/>
      <c r="AW80" s="71">
        <f>IF(AV80='Liste déroulante'!$AM$5,3,IF(AV80='Liste déroulante'!$AM$6,3,IF(AV80='Liste déroulante'!$AM$7,2,IF(AV80='Liste déroulante'!$AM$8,1,0))))</f>
        <v>0</v>
      </c>
      <c r="AX80" s="63"/>
      <c r="AY80" s="72">
        <f>IF(AX80='Liste déroulante'!$AN$5,3,IF(AX80='Liste déroulante'!$AN$6,3,IF(AX80='Liste déroulante'!$AN$7,2,IF(AX80='Liste déroulante'!$AN$8,1,0))))</f>
        <v>0</v>
      </c>
      <c r="AZ80" s="73"/>
      <c r="BA80" s="72">
        <f>IF(OR(AZ80='Liste déroulante'!$AO$5,'Données produit'!AZ80='Liste déroulante'!$AO$6,'Données produit'!AZ80='Liste déroulante'!$AO$7),3,IF('Données produit'!AZ80='Liste déroulante'!$AO$8,2,0))</f>
        <v>0</v>
      </c>
      <c r="BB80" s="63"/>
      <c r="BC80" s="72">
        <f>IF(BB80='Liste déroulante'!$AP$5,3,IF('Données produit'!BB80='Liste déroulante'!$AP$6,2,0))</f>
        <v>0</v>
      </c>
      <c r="BD80" s="63"/>
      <c r="BE80" s="72">
        <f>IF(OR(BD80='Liste déroulante'!$AQ$5,BD80='Liste déroulante'!$AQ$9,BD80='Liste déroulante'!$AQ$10),4,IF(OR(BD80='Liste déroulante'!$AQ$6,BD80='Liste déroulante'!$AQ$11,BD80='Liste déroulante'!$AQ$12),3,IF(OR(BD80='Liste déroulante'!$AQ$7,BD80='Liste déroulante'!$AQ$8,BD80='Liste déroulante'!$AQ$11,BD80='Liste déroulante'!$AQ$12),2,0)))</f>
        <v>0</v>
      </c>
      <c r="BF80" s="63"/>
      <c r="BG80" s="72">
        <f>IF(BF80='Liste déroulante'!$AR$5,4,IF('Données produit'!BF80='Liste déroulante'!$AR$6,3,0))</f>
        <v>0</v>
      </c>
      <c r="BH80" s="63"/>
      <c r="BI80" s="72">
        <f>IF(BH80='Liste déroulante'!$AS$5,3,0)</f>
        <v>0</v>
      </c>
      <c r="BJ80" s="63"/>
      <c r="BK80" s="72">
        <f>IF(BJ80='Liste déroulante'!$AT$5,4,0)</f>
        <v>0</v>
      </c>
      <c r="BL80" s="63"/>
      <c r="BM80" s="72">
        <f>IF(BL80='Liste déroulante'!$AU$5,4,IF('Données produit'!BL80='Liste déroulante'!$AU$6,3,IF(OR('Données produit'!BL80='Liste déroulante'!$AU$7,'Données produit'!BL80='Liste déroulante'!$AU$8),2,0)))</f>
        <v>0</v>
      </c>
      <c r="BN80" s="43"/>
      <c r="BO80" s="43"/>
      <c r="BP80" s="43"/>
      <c r="BQ80" s="43"/>
      <c r="BR80" s="43"/>
      <c r="BS80" s="49"/>
      <c r="BT80" s="45">
        <f>IF(OR(BN80='Liste déroulante'!$AV$5,BN80='Liste déroulante'!$AV$6,BO80='Liste déroulante'!$AW$5,'Données produit'!BP80='Liste déroulante'!$AX$5,BQ80='Liste déroulante'!$AY$5),"Catégorie E",IF(OR(BR80='Liste déroulante'!$AZ$5,BS80='Liste déroulante'!$BA$5),1,0))</f>
        <v>0</v>
      </c>
      <c r="BU80" s="43"/>
      <c r="BV80" s="43"/>
      <c r="BW80" s="75"/>
      <c r="BX80" s="44">
        <f>IF(OR(BU80='Liste déroulante'!$BB$5,'Données produit'!BU80='Liste déroulante'!$BB$6),"Catégorie E",IF(BV80='Liste déroulante'!$BD$5,4,IF(BW80='Liste déroulante'!$BE$5,1,0)))</f>
        <v>0</v>
      </c>
      <c r="BY80" s="43"/>
      <c r="BZ80" s="43"/>
      <c r="CA80" s="45">
        <f>IF(BY80='Liste déroulante'!$BF$5,"Catégorie E",IF(BZ80='Liste déroulante'!$BG$5,1,0))</f>
        <v>0</v>
      </c>
      <c r="CB80" s="43"/>
      <c r="CC80" s="45">
        <f>IF(CB80='Liste déroulante'!$BH$5,"Catégorie E",0)</f>
        <v>0</v>
      </c>
      <c r="CD80" s="45">
        <f t="shared" si="20"/>
        <v>0</v>
      </c>
      <c r="CE80" s="45">
        <f t="shared" si="21"/>
        <v>0</v>
      </c>
      <c r="CF80" s="45">
        <f t="shared" si="22"/>
        <v>0</v>
      </c>
      <c r="CG80" s="45">
        <f t="shared" si="23"/>
        <v>0</v>
      </c>
      <c r="CH80" s="45">
        <f t="shared" si="24"/>
        <v>0</v>
      </c>
      <c r="CI80" s="45">
        <f t="shared" si="25"/>
        <v>0</v>
      </c>
      <c r="CJ80" s="45">
        <f t="shared" si="26"/>
        <v>0</v>
      </c>
      <c r="CK80" s="44">
        <f t="shared" si="29"/>
        <v>0</v>
      </c>
      <c r="CL80" s="44">
        <f>LARGE('Données produit'!O80:BI80,1)</f>
        <v>0</v>
      </c>
      <c r="CM80" s="44">
        <f t="shared" si="27"/>
        <v>0</v>
      </c>
      <c r="CN80" s="44">
        <f>LARGE('Données produit'!BJ80:CK80,1)</f>
        <v>0</v>
      </c>
      <c r="CO80" s="44">
        <f t="shared" si="28"/>
        <v>0</v>
      </c>
    </row>
    <row r="81" spans="9:93" x14ac:dyDescent="0.35">
      <c r="I81" s="43"/>
      <c r="J81" s="43"/>
      <c r="K81" s="43"/>
      <c r="L81" s="43"/>
      <c r="M81" s="43"/>
      <c r="N81" s="43"/>
      <c r="O81" s="45">
        <f>IF(OR(I81='Liste déroulante'!$F$5,I81='Liste déroulante'!$F$6,I81='Liste déroulante'!$F$7,J81='Liste déroulante'!$G$5,J81='Liste déroulante'!$G$6,K81='Liste déroulante'!$H$5,K81='Liste déroulante'!$H$6,L81='Liste déroulante'!$I$5,L81='Liste déroulante'!$I$6,M81='Liste déroulante'!$J$5,N81='Liste déroulante'!$K$5),'Liste déroulante'!$A$7,IF(OR(I81='Liste déroulante'!$F$8,J81='Liste déroulante'!$G$7,'Données produit'!K81='Liste déroulante'!$H$7),'Liste déroulante'!$A$8,0))</f>
        <v>0</v>
      </c>
      <c r="P81" s="43"/>
      <c r="Q81" s="43"/>
      <c r="R81" s="43"/>
      <c r="S81" s="45">
        <f>IF(OR(P81='Liste déroulante'!$L$5,P81='Liste déroulante'!$L$6,P81='Liste déroulante'!$L$7,Q81='Liste déroulante'!$M$5,R81='Liste déroulante'!$N$5),'Liste déroulante'!$A$7,IF(P81='Liste déroulante'!$L$8,'Liste déroulante'!$A$8,0))</f>
        <v>0</v>
      </c>
      <c r="T81" s="43"/>
      <c r="U81" s="43"/>
      <c r="V81" s="43"/>
      <c r="W81" s="43"/>
      <c r="X81" s="45">
        <f>IF(OR(T81='Liste déroulante'!$O$5,T81='Liste déroulante'!$O$6,T81='Liste déroulante'!$O$7,T81='Liste déroulante'!$O$9,T81='Liste déroulante'!$O$10,T81='Liste déroulante'!$O$11,T81='Liste déroulante'!$O$12,U81='Liste déroulante'!$P$5,U81='Liste déroulante'!$P$6,V81='Liste déroulante'!$Q$5,W81='Liste déroulante'!$R$5),'Liste déroulante'!$A$7,IF(OR(T81='Liste déroulante'!$O$8,'Données produit'!T81='Liste déroulante'!$O$13),'Liste déroulante'!$A$8,0))</f>
        <v>0</v>
      </c>
      <c r="Y81" s="43"/>
      <c r="Z81" s="43"/>
      <c r="AA81" s="43"/>
      <c r="AB81" s="43"/>
      <c r="AC81" s="43"/>
      <c r="AD81" s="43"/>
      <c r="AE81" s="43"/>
      <c r="AF81" s="43"/>
      <c r="AG81" s="43"/>
      <c r="AH81" s="45">
        <f>IF(OR(Y81='Liste déroulante'!$S$5,Y81='Liste déroulante'!$S$7,Z81='Liste déroulante'!$T$5,AA81='Liste déroulante'!$U$5,'Données produit'!AD81='Liste déroulante'!$X$5,AG81='Liste déroulante'!$AA$5),"Catégorie E",IF(OR(Y81='Liste déroulante'!$S$6,Y81='Liste déroulante'!$S$8),"Catégorie D",IF(OR(AA81='Liste déroulante'!$U$6,AA81='Liste déroulante'!$U$7,'Données produit'!AB81='Liste déroulante'!$V$5,'Données produit'!AB81='Liste déroulante'!$V$6,'Données produit'!AC81='Liste déroulante'!$W$5,'Données produit'!AC81='Liste déroulante'!$W$6,'Données produit'!AC81='Liste déroulante'!$W$7,'Données produit'!AC81='Liste déroulante'!$W$8,AD81='Liste déroulante'!$X$6,AE81='Liste déroulante'!$Y$5,AF81='Liste déroulante'!$Z$5),1,0)))</f>
        <v>0</v>
      </c>
      <c r="AI81" s="43"/>
      <c r="AJ81" s="43"/>
      <c r="AK81" s="43"/>
      <c r="AL81" s="43"/>
      <c r="AM81" s="45">
        <f>IF((OR(AI81='Liste déroulante'!$AC$5,AI81='Liste déroulante'!$AC$6,AI81='Liste déroulante'!$AC$7,AJ81='Liste déroulante'!$AD$5,AK81='Liste déroulante'!$AE$5,AL81='Liste déroulante'!$AG$5)),'Liste déroulante'!$A$7,0)</f>
        <v>0</v>
      </c>
      <c r="AN81" s="43"/>
      <c r="AO81" s="43"/>
      <c r="AP81" s="43"/>
      <c r="AQ81" s="45">
        <f>IF(OR(AN81='Liste déroulante'!$AH$5,'Données produit'!AN81='Liste déroulante'!$AH$6,'Données produit'!AN81='Liste déroulante'!$AH$7,'Données produit'!AO81='Liste déroulante'!$AI$5,'Données produit'!AP81='Liste déroulante'!$AJ$5),'Liste déroulante'!$A$8,0)</f>
        <v>0</v>
      </c>
      <c r="AR81" s="43"/>
      <c r="AS81" s="45">
        <f>IF(AR81='Liste déroulante'!$AK$5,4,0)</f>
        <v>0</v>
      </c>
      <c r="AT81" s="63"/>
      <c r="AU81" s="71">
        <f>IF(AT81='Liste déroulante'!$AL$5,3,IF(AT81='Liste déroulante'!$AL$6,3,IF(AT81='Liste déroulante'!$AL$7,2,IF(AT81='Liste déroulante'!$AL$8,1,0))))</f>
        <v>0</v>
      </c>
      <c r="AV81" s="63"/>
      <c r="AW81" s="71">
        <f>IF(AV81='Liste déroulante'!$AM$5,3,IF(AV81='Liste déroulante'!$AM$6,3,IF(AV81='Liste déroulante'!$AM$7,2,IF(AV81='Liste déroulante'!$AM$8,1,0))))</f>
        <v>0</v>
      </c>
      <c r="AX81" s="63"/>
      <c r="AY81" s="72">
        <f>IF(AX81='Liste déroulante'!$AN$5,3,IF(AX81='Liste déroulante'!$AN$6,3,IF(AX81='Liste déroulante'!$AN$7,2,IF(AX81='Liste déroulante'!$AN$8,1,0))))</f>
        <v>0</v>
      </c>
      <c r="AZ81" s="73"/>
      <c r="BA81" s="72">
        <f>IF(OR(AZ81='Liste déroulante'!$AO$5,'Données produit'!AZ81='Liste déroulante'!$AO$6,'Données produit'!AZ81='Liste déroulante'!$AO$7),3,IF('Données produit'!AZ81='Liste déroulante'!$AO$8,2,0))</f>
        <v>0</v>
      </c>
      <c r="BB81" s="63"/>
      <c r="BC81" s="72">
        <f>IF(BB81='Liste déroulante'!$AP$5,3,IF('Données produit'!BB81='Liste déroulante'!$AP$6,2,0))</f>
        <v>0</v>
      </c>
      <c r="BD81" s="63"/>
      <c r="BE81" s="72">
        <f>IF(OR(BD81='Liste déroulante'!$AQ$5,BD81='Liste déroulante'!$AQ$9,BD81='Liste déroulante'!$AQ$10),4,IF(OR(BD81='Liste déroulante'!$AQ$6,BD81='Liste déroulante'!$AQ$11,BD81='Liste déroulante'!$AQ$12),3,IF(OR(BD81='Liste déroulante'!$AQ$7,BD81='Liste déroulante'!$AQ$8,BD81='Liste déroulante'!$AQ$11,BD81='Liste déroulante'!$AQ$12),2,0)))</f>
        <v>0</v>
      </c>
      <c r="BF81" s="63"/>
      <c r="BG81" s="72">
        <f>IF(BF81='Liste déroulante'!$AR$5,4,IF('Données produit'!BF81='Liste déroulante'!$AR$6,3,0))</f>
        <v>0</v>
      </c>
      <c r="BH81" s="63"/>
      <c r="BI81" s="72">
        <f>IF(BH81='Liste déroulante'!$AS$5,3,0)</f>
        <v>0</v>
      </c>
      <c r="BJ81" s="63"/>
      <c r="BK81" s="72">
        <f>IF(BJ81='Liste déroulante'!$AT$5,4,0)</f>
        <v>0</v>
      </c>
      <c r="BL81" s="63"/>
      <c r="BM81" s="72">
        <f>IF(BL81='Liste déroulante'!$AU$5,4,IF('Données produit'!BL81='Liste déroulante'!$AU$6,3,IF(OR('Données produit'!BL81='Liste déroulante'!$AU$7,'Données produit'!BL81='Liste déroulante'!$AU$8),2,0)))</f>
        <v>0</v>
      </c>
      <c r="BN81" s="43"/>
      <c r="BO81" s="43"/>
      <c r="BP81" s="43"/>
      <c r="BQ81" s="43"/>
      <c r="BR81" s="43"/>
      <c r="BS81" s="49"/>
      <c r="BT81" s="45">
        <f>IF(OR(BN81='Liste déroulante'!$AV$5,BN81='Liste déroulante'!$AV$6,BO81='Liste déroulante'!$AW$5,'Données produit'!BP81='Liste déroulante'!$AX$5,BQ81='Liste déroulante'!$AY$5),"Catégorie E",IF(OR(BR81='Liste déroulante'!$AZ$5,BS81='Liste déroulante'!$BA$5),1,0))</f>
        <v>0</v>
      </c>
      <c r="BU81" s="43"/>
      <c r="BV81" s="43"/>
      <c r="BW81" s="75"/>
      <c r="BX81" s="44">
        <f>IF(OR(BU81='Liste déroulante'!$BB$5,'Données produit'!BU81='Liste déroulante'!$BB$6),"Catégorie E",IF(BV81='Liste déroulante'!$BD$5,4,IF(BW81='Liste déroulante'!$BE$5,1,0)))</f>
        <v>0</v>
      </c>
      <c r="BY81" s="43"/>
      <c r="BZ81" s="43"/>
      <c r="CA81" s="45">
        <f>IF(BY81='Liste déroulante'!$BF$5,"Catégorie E",IF(BZ81='Liste déroulante'!$BG$5,1,0))</f>
        <v>0</v>
      </c>
      <c r="CB81" s="43"/>
      <c r="CC81" s="45">
        <f>IF(CB81='Liste déroulante'!$BH$5,"Catégorie E",0)</f>
        <v>0</v>
      </c>
      <c r="CD81" s="45">
        <f t="shared" si="20"/>
        <v>0</v>
      </c>
      <c r="CE81" s="45">
        <f t="shared" si="21"/>
        <v>0</v>
      </c>
      <c r="CF81" s="45">
        <f t="shared" si="22"/>
        <v>0</v>
      </c>
      <c r="CG81" s="45">
        <f t="shared" si="23"/>
        <v>0</v>
      </c>
      <c r="CH81" s="45">
        <f t="shared" si="24"/>
        <v>0</v>
      </c>
      <c r="CI81" s="45">
        <f t="shared" si="25"/>
        <v>0</v>
      </c>
      <c r="CJ81" s="45">
        <f t="shared" si="26"/>
        <v>0</v>
      </c>
      <c r="CK81" s="44">
        <f t="shared" si="29"/>
        <v>0</v>
      </c>
      <c r="CL81" s="44">
        <f>LARGE('Données produit'!O81:BI81,1)</f>
        <v>0</v>
      </c>
      <c r="CM81" s="44">
        <f t="shared" si="27"/>
        <v>0</v>
      </c>
      <c r="CN81" s="44">
        <f>LARGE('Données produit'!BJ81:CK81,1)</f>
        <v>0</v>
      </c>
      <c r="CO81" s="44">
        <f t="shared" si="28"/>
        <v>0</v>
      </c>
    </row>
    <row r="82" spans="9:93" x14ac:dyDescent="0.35">
      <c r="I82" s="43"/>
      <c r="J82" s="43"/>
      <c r="K82" s="43"/>
      <c r="L82" s="43"/>
      <c r="M82" s="43"/>
      <c r="N82" s="43"/>
      <c r="O82" s="45">
        <f>IF(OR(I82='Liste déroulante'!$F$5,I82='Liste déroulante'!$F$6,I82='Liste déroulante'!$F$7,J82='Liste déroulante'!$G$5,J82='Liste déroulante'!$G$6,K82='Liste déroulante'!$H$5,K82='Liste déroulante'!$H$6,L82='Liste déroulante'!$I$5,L82='Liste déroulante'!$I$6,M82='Liste déroulante'!$J$5,N82='Liste déroulante'!$K$5),'Liste déroulante'!$A$7,IF(OR(I82='Liste déroulante'!$F$8,J82='Liste déroulante'!$G$7,'Données produit'!K82='Liste déroulante'!$H$7),'Liste déroulante'!$A$8,0))</f>
        <v>0</v>
      </c>
      <c r="P82" s="43"/>
      <c r="Q82" s="43"/>
      <c r="R82" s="43"/>
      <c r="S82" s="45">
        <f>IF(OR(P82='Liste déroulante'!$L$5,P82='Liste déroulante'!$L$6,P82='Liste déroulante'!$L$7,Q82='Liste déroulante'!$M$5,R82='Liste déroulante'!$N$5),'Liste déroulante'!$A$7,IF(P82='Liste déroulante'!$L$8,'Liste déroulante'!$A$8,0))</f>
        <v>0</v>
      </c>
      <c r="T82" s="43"/>
      <c r="U82" s="43"/>
      <c r="V82" s="43"/>
      <c r="W82" s="43"/>
      <c r="X82" s="45">
        <f>IF(OR(T82='Liste déroulante'!$O$5,T82='Liste déroulante'!$O$6,T82='Liste déroulante'!$O$7,T82='Liste déroulante'!$O$9,T82='Liste déroulante'!$O$10,T82='Liste déroulante'!$O$11,T82='Liste déroulante'!$O$12,U82='Liste déroulante'!$P$5,U82='Liste déroulante'!$P$6,V82='Liste déroulante'!$Q$5,W82='Liste déroulante'!$R$5),'Liste déroulante'!$A$7,IF(OR(T82='Liste déroulante'!$O$8,'Données produit'!T82='Liste déroulante'!$O$13),'Liste déroulante'!$A$8,0))</f>
        <v>0</v>
      </c>
      <c r="Y82" s="43"/>
      <c r="Z82" s="43"/>
      <c r="AA82" s="43"/>
      <c r="AB82" s="43"/>
      <c r="AC82" s="43"/>
      <c r="AD82" s="43"/>
      <c r="AE82" s="43"/>
      <c r="AF82" s="43"/>
      <c r="AG82" s="43"/>
      <c r="AH82" s="45">
        <f>IF(OR(Y82='Liste déroulante'!$S$5,Y82='Liste déroulante'!$S$7,Z82='Liste déroulante'!$T$5,AA82='Liste déroulante'!$U$5,'Données produit'!AD82='Liste déroulante'!$X$5,AG82='Liste déroulante'!$AA$5),"Catégorie E",IF(OR(Y82='Liste déroulante'!$S$6,Y82='Liste déroulante'!$S$8),"Catégorie D",IF(OR(AA82='Liste déroulante'!$U$6,AA82='Liste déroulante'!$U$7,'Données produit'!AB82='Liste déroulante'!$V$5,'Données produit'!AB82='Liste déroulante'!$V$6,'Données produit'!AC82='Liste déroulante'!$W$5,'Données produit'!AC82='Liste déroulante'!$W$6,'Données produit'!AC82='Liste déroulante'!$W$7,'Données produit'!AC82='Liste déroulante'!$W$8,AD82='Liste déroulante'!$X$6,AE82='Liste déroulante'!$Y$5,AF82='Liste déroulante'!$Z$5),1,0)))</f>
        <v>0</v>
      </c>
      <c r="AI82" s="43"/>
      <c r="AJ82" s="43"/>
      <c r="AK82" s="43"/>
      <c r="AL82" s="43"/>
      <c r="AM82" s="45">
        <f>IF((OR(AI82='Liste déroulante'!$AC$5,AI82='Liste déroulante'!$AC$6,AI82='Liste déroulante'!$AC$7,AJ82='Liste déroulante'!$AD$5,AK82='Liste déroulante'!$AE$5,AL82='Liste déroulante'!$AG$5)),'Liste déroulante'!$A$7,0)</f>
        <v>0</v>
      </c>
      <c r="AN82" s="43"/>
      <c r="AO82" s="43"/>
      <c r="AP82" s="43"/>
      <c r="AQ82" s="45">
        <f>IF(OR(AN82='Liste déroulante'!$AH$5,'Données produit'!AN82='Liste déroulante'!$AH$6,'Données produit'!AN82='Liste déroulante'!$AH$7,'Données produit'!AO82='Liste déroulante'!$AI$5,'Données produit'!AP82='Liste déroulante'!$AJ$5),'Liste déroulante'!$A$8,0)</f>
        <v>0</v>
      </c>
      <c r="AR82" s="43"/>
      <c r="AS82" s="45">
        <f>IF(AR82='Liste déroulante'!$AK$5,4,0)</f>
        <v>0</v>
      </c>
      <c r="AT82" s="63"/>
      <c r="AU82" s="71">
        <f>IF(AT82='Liste déroulante'!$AL$5,3,IF(AT82='Liste déroulante'!$AL$6,3,IF(AT82='Liste déroulante'!$AL$7,2,IF(AT82='Liste déroulante'!$AL$8,1,0))))</f>
        <v>0</v>
      </c>
      <c r="AV82" s="63"/>
      <c r="AW82" s="71">
        <f>IF(AV82='Liste déroulante'!$AM$5,3,IF(AV82='Liste déroulante'!$AM$6,3,IF(AV82='Liste déroulante'!$AM$7,2,IF(AV82='Liste déroulante'!$AM$8,1,0))))</f>
        <v>0</v>
      </c>
      <c r="AX82" s="63"/>
      <c r="AY82" s="72">
        <f>IF(AX82='Liste déroulante'!$AN$5,3,IF(AX82='Liste déroulante'!$AN$6,3,IF(AX82='Liste déroulante'!$AN$7,2,IF(AX82='Liste déroulante'!$AN$8,1,0))))</f>
        <v>0</v>
      </c>
      <c r="AZ82" s="73"/>
      <c r="BA82" s="72">
        <f>IF(OR(AZ82='Liste déroulante'!$AO$5,'Données produit'!AZ82='Liste déroulante'!$AO$6,'Données produit'!AZ82='Liste déroulante'!$AO$7),3,IF('Données produit'!AZ82='Liste déroulante'!$AO$8,2,0))</f>
        <v>0</v>
      </c>
      <c r="BB82" s="63"/>
      <c r="BC82" s="72">
        <f>IF(BB82='Liste déroulante'!$AP$5,3,IF('Données produit'!BB82='Liste déroulante'!$AP$6,2,0))</f>
        <v>0</v>
      </c>
      <c r="BD82" s="63"/>
      <c r="BE82" s="72">
        <f>IF(OR(BD82='Liste déroulante'!$AQ$5,BD82='Liste déroulante'!$AQ$9,BD82='Liste déroulante'!$AQ$10),4,IF(OR(BD82='Liste déroulante'!$AQ$6,BD82='Liste déroulante'!$AQ$11,BD82='Liste déroulante'!$AQ$12),3,IF(OR(BD82='Liste déroulante'!$AQ$7,BD82='Liste déroulante'!$AQ$8,BD82='Liste déroulante'!$AQ$11,BD82='Liste déroulante'!$AQ$12),2,0)))</f>
        <v>0</v>
      </c>
      <c r="BF82" s="63"/>
      <c r="BG82" s="72">
        <f>IF(BF82='Liste déroulante'!$AR$5,4,IF('Données produit'!BF82='Liste déroulante'!$AR$6,3,0))</f>
        <v>0</v>
      </c>
      <c r="BH82" s="63"/>
      <c r="BI82" s="72">
        <f>IF(BH82='Liste déroulante'!$AS$5,3,0)</f>
        <v>0</v>
      </c>
      <c r="BJ82" s="63"/>
      <c r="BK82" s="72">
        <f>IF(BJ82='Liste déroulante'!$AT$5,4,0)</f>
        <v>0</v>
      </c>
      <c r="BL82" s="63"/>
      <c r="BM82" s="72">
        <f>IF(BL82='Liste déroulante'!$AU$5,4,IF('Données produit'!BL82='Liste déroulante'!$AU$6,3,IF(OR('Données produit'!BL82='Liste déroulante'!$AU$7,'Données produit'!BL82='Liste déroulante'!$AU$8),2,0)))</f>
        <v>0</v>
      </c>
      <c r="BN82" s="43"/>
      <c r="BO82" s="43"/>
      <c r="BP82" s="43"/>
      <c r="BQ82" s="43"/>
      <c r="BR82" s="43"/>
      <c r="BS82" s="49"/>
      <c r="BT82" s="45">
        <f>IF(OR(BN82='Liste déroulante'!$AV$5,BN82='Liste déroulante'!$AV$6,BO82='Liste déroulante'!$AW$5,'Données produit'!BP82='Liste déroulante'!$AX$5,BQ82='Liste déroulante'!$AY$5),"Catégorie E",IF(OR(BR82='Liste déroulante'!$AZ$5,BS82='Liste déroulante'!$BA$5),1,0))</f>
        <v>0</v>
      </c>
      <c r="BU82" s="43"/>
      <c r="BV82" s="43"/>
      <c r="BW82" s="75"/>
      <c r="BX82" s="44">
        <f>IF(OR(BU82='Liste déroulante'!$BB$5,'Données produit'!BU82='Liste déroulante'!$BB$6),"Catégorie E",IF(BV82='Liste déroulante'!$BD$5,4,IF(BW82='Liste déroulante'!$BE$5,1,0)))</f>
        <v>0</v>
      </c>
      <c r="BY82" s="43"/>
      <c r="BZ82" s="43"/>
      <c r="CA82" s="45">
        <f>IF(BY82='Liste déroulante'!$BF$5,"Catégorie E",IF(BZ82='Liste déroulante'!$BG$5,1,0))</f>
        <v>0</v>
      </c>
      <c r="CB82" s="43"/>
      <c r="CC82" s="45">
        <f>IF(CB82='Liste déroulante'!$BH$5,"Catégorie E",0)</f>
        <v>0</v>
      </c>
      <c r="CD82" s="45">
        <f t="shared" si="20"/>
        <v>0</v>
      </c>
      <c r="CE82" s="45">
        <f t="shared" si="21"/>
        <v>0</v>
      </c>
      <c r="CF82" s="45">
        <f t="shared" si="22"/>
        <v>0</v>
      </c>
      <c r="CG82" s="45">
        <f t="shared" si="23"/>
        <v>0</v>
      </c>
      <c r="CH82" s="45">
        <f t="shared" si="24"/>
        <v>0</v>
      </c>
      <c r="CI82" s="45">
        <f t="shared" si="25"/>
        <v>0</v>
      </c>
      <c r="CJ82" s="45">
        <f t="shared" si="26"/>
        <v>0</v>
      </c>
      <c r="CK82" s="44">
        <f t="shared" si="29"/>
        <v>0</v>
      </c>
      <c r="CL82" s="44">
        <f>LARGE('Données produit'!O82:BI82,1)</f>
        <v>0</v>
      </c>
      <c r="CM82" s="44">
        <f t="shared" si="27"/>
        <v>0</v>
      </c>
      <c r="CN82" s="44">
        <f>LARGE('Données produit'!BJ82:CK82,1)</f>
        <v>0</v>
      </c>
      <c r="CO82" s="44">
        <f t="shared" si="28"/>
        <v>0</v>
      </c>
    </row>
    <row r="83" spans="9:93" x14ac:dyDescent="0.35">
      <c r="I83" s="43"/>
      <c r="J83" s="43"/>
      <c r="K83" s="43"/>
      <c r="L83" s="43"/>
      <c r="M83" s="43"/>
      <c r="N83" s="43"/>
      <c r="O83" s="45">
        <f>IF(OR(I83='Liste déroulante'!$F$5,I83='Liste déroulante'!$F$6,I83='Liste déroulante'!$F$7,J83='Liste déroulante'!$G$5,J83='Liste déroulante'!$G$6,K83='Liste déroulante'!$H$5,K83='Liste déroulante'!$H$6,L83='Liste déroulante'!$I$5,L83='Liste déroulante'!$I$6,M83='Liste déroulante'!$J$5,N83='Liste déroulante'!$K$5),'Liste déroulante'!$A$7,IF(OR(I83='Liste déroulante'!$F$8,J83='Liste déroulante'!$G$7,'Données produit'!K83='Liste déroulante'!$H$7),'Liste déroulante'!$A$8,0))</f>
        <v>0</v>
      </c>
      <c r="P83" s="43"/>
      <c r="Q83" s="43"/>
      <c r="R83" s="43"/>
      <c r="S83" s="45">
        <f>IF(OR(P83='Liste déroulante'!$L$5,P83='Liste déroulante'!$L$6,P83='Liste déroulante'!$L$7,Q83='Liste déroulante'!$M$5,R83='Liste déroulante'!$N$5),'Liste déroulante'!$A$7,IF(P83='Liste déroulante'!$L$8,'Liste déroulante'!$A$8,0))</f>
        <v>0</v>
      </c>
      <c r="T83" s="43"/>
      <c r="U83" s="43"/>
      <c r="V83" s="43"/>
      <c r="W83" s="43"/>
      <c r="X83" s="45">
        <f>IF(OR(T83='Liste déroulante'!$O$5,T83='Liste déroulante'!$O$6,T83='Liste déroulante'!$O$7,T83='Liste déroulante'!$O$9,T83='Liste déroulante'!$O$10,T83='Liste déroulante'!$O$11,T83='Liste déroulante'!$O$12,U83='Liste déroulante'!$P$5,U83='Liste déroulante'!$P$6,V83='Liste déroulante'!$Q$5,W83='Liste déroulante'!$R$5),'Liste déroulante'!$A$7,IF(OR(T83='Liste déroulante'!$O$8,'Données produit'!T83='Liste déroulante'!$O$13),'Liste déroulante'!$A$8,0))</f>
        <v>0</v>
      </c>
      <c r="Y83" s="43"/>
      <c r="Z83" s="43"/>
      <c r="AA83" s="43"/>
      <c r="AB83" s="43"/>
      <c r="AC83" s="43"/>
      <c r="AD83" s="43"/>
      <c r="AE83" s="43"/>
      <c r="AF83" s="43"/>
      <c r="AG83" s="43"/>
      <c r="AH83" s="45">
        <f>IF(OR(Y83='Liste déroulante'!$S$5,Y83='Liste déroulante'!$S$7,Z83='Liste déroulante'!$T$5,AA83='Liste déroulante'!$U$5,'Données produit'!AD83='Liste déroulante'!$X$5,AG83='Liste déroulante'!$AA$5),"Catégorie E",IF(OR(Y83='Liste déroulante'!$S$6,Y83='Liste déroulante'!$S$8),"Catégorie D",IF(OR(AA83='Liste déroulante'!$U$6,AA83='Liste déroulante'!$U$7,'Données produit'!AB83='Liste déroulante'!$V$5,'Données produit'!AB83='Liste déroulante'!$V$6,'Données produit'!AC83='Liste déroulante'!$W$5,'Données produit'!AC83='Liste déroulante'!$W$6,'Données produit'!AC83='Liste déroulante'!$W$7,'Données produit'!AC83='Liste déroulante'!$W$8,AD83='Liste déroulante'!$X$6,AE83='Liste déroulante'!$Y$5,AF83='Liste déroulante'!$Z$5),1,0)))</f>
        <v>0</v>
      </c>
      <c r="AI83" s="43"/>
      <c r="AJ83" s="43"/>
      <c r="AK83" s="43"/>
      <c r="AL83" s="43"/>
      <c r="AM83" s="45">
        <f>IF((OR(AI83='Liste déroulante'!$AC$5,AI83='Liste déroulante'!$AC$6,AI83='Liste déroulante'!$AC$7,AJ83='Liste déroulante'!$AD$5,AK83='Liste déroulante'!$AE$5,AL83='Liste déroulante'!$AG$5)),'Liste déroulante'!$A$7,0)</f>
        <v>0</v>
      </c>
      <c r="AN83" s="43"/>
      <c r="AO83" s="43"/>
      <c r="AP83" s="43"/>
      <c r="AQ83" s="45">
        <f>IF(OR(AN83='Liste déroulante'!$AH$5,'Données produit'!AN83='Liste déroulante'!$AH$6,'Données produit'!AN83='Liste déroulante'!$AH$7,'Données produit'!AO83='Liste déroulante'!$AI$5,'Données produit'!AP83='Liste déroulante'!$AJ$5),'Liste déroulante'!$A$8,0)</f>
        <v>0</v>
      </c>
      <c r="AR83" s="43"/>
      <c r="AS83" s="45">
        <f>IF(AR83='Liste déroulante'!$AK$5,4,0)</f>
        <v>0</v>
      </c>
      <c r="AT83" s="63"/>
      <c r="AU83" s="71">
        <f>IF(AT83='Liste déroulante'!$AL$5,3,IF(AT83='Liste déroulante'!$AL$6,3,IF(AT83='Liste déroulante'!$AL$7,2,IF(AT83='Liste déroulante'!$AL$8,1,0))))</f>
        <v>0</v>
      </c>
      <c r="AV83" s="63"/>
      <c r="AW83" s="71">
        <f>IF(AV83='Liste déroulante'!$AM$5,3,IF(AV83='Liste déroulante'!$AM$6,3,IF(AV83='Liste déroulante'!$AM$7,2,IF(AV83='Liste déroulante'!$AM$8,1,0))))</f>
        <v>0</v>
      </c>
      <c r="AX83" s="63"/>
      <c r="AY83" s="72">
        <f>IF(AX83='Liste déroulante'!$AN$5,3,IF(AX83='Liste déroulante'!$AN$6,3,IF(AX83='Liste déroulante'!$AN$7,2,IF(AX83='Liste déroulante'!$AN$8,1,0))))</f>
        <v>0</v>
      </c>
      <c r="AZ83" s="73"/>
      <c r="BA83" s="72">
        <f>IF(OR(AZ83='Liste déroulante'!$AO$5,'Données produit'!AZ83='Liste déroulante'!$AO$6,'Données produit'!AZ83='Liste déroulante'!$AO$7),3,IF('Données produit'!AZ83='Liste déroulante'!$AO$8,2,0))</f>
        <v>0</v>
      </c>
      <c r="BB83" s="63"/>
      <c r="BC83" s="72">
        <f>IF(BB83='Liste déroulante'!$AP$5,3,IF('Données produit'!BB83='Liste déroulante'!$AP$6,2,0))</f>
        <v>0</v>
      </c>
      <c r="BD83" s="63"/>
      <c r="BE83" s="72">
        <f>IF(OR(BD83='Liste déroulante'!$AQ$5,BD83='Liste déroulante'!$AQ$9,BD83='Liste déroulante'!$AQ$10),4,IF(OR(BD83='Liste déroulante'!$AQ$6,BD83='Liste déroulante'!$AQ$11,BD83='Liste déroulante'!$AQ$12),3,IF(OR(BD83='Liste déroulante'!$AQ$7,BD83='Liste déroulante'!$AQ$8,BD83='Liste déroulante'!$AQ$11,BD83='Liste déroulante'!$AQ$12),2,0)))</f>
        <v>0</v>
      </c>
      <c r="BF83" s="63"/>
      <c r="BG83" s="72">
        <f>IF(BF83='Liste déroulante'!$AR$5,4,IF('Données produit'!BF83='Liste déroulante'!$AR$6,3,0))</f>
        <v>0</v>
      </c>
      <c r="BH83" s="63"/>
      <c r="BI83" s="72">
        <f>IF(BH83='Liste déroulante'!$AS$5,3,0)</f>
        <v>0</v>
      </c>
      <c r="BJ83" s="63"/>
      <c r="BK83" s="72">
        <f>IF(BJ83='Liste déroulante'!$AT$5,4,0)</f>
        <v>0</v>
      </c>
      <c r="BL83" s="63"/>
      <c r="BM83" s="72">
        <f>IF(BL83='Liste déroulante'!$AU$5,4,IF('Données produit'!BL83='Liste déroulante'!$AU$6,3,IF(OR('Données produit'!BL83='Liste déroulante'!$AU$7,'Données produit'!BL83='Liste déroulante'!$AU$8),2,0)))</f>
        <v>0</v>
      </c>
      <c r="BN83" s="43"/>
      <c r="BO83" s="43"/>
      <c r="BP83" s="43"/>
      <c r="BQ83" s="43"/>
      <c r="BR83" s="43"/>
      <c r="BS83" s="49"/>
      <c r="BT83" s="45">
        <f>IF(OR(BN83='Liste déroulante'!$AV$5,BN83='Liste déroulante'!$AV$6,BO83='Liste déroulante'!$AW$5,'Données produit'!BP83='Liste déroulante'!$AX$5,BQ83='Liste déroulante'!$AY$5),"Catégorie E",IF(OR(BR83='Liste déroulante'!$AZ$5,BS83='Liste déroulante'!$BA$5),1,0))</f>
        <v>0</v>
      </c>
      <c r="BU83" s="43"/>
      <c r="BV83" s="43"/>
      <c r="BW83" s="75"/>
      <c r="BX83" s="44">
        <f>IF(OR(BU83='Liste déroulante'!$BB$5,'Données produit'!BU83='Liste déroulante'!$BB$6),"Catégorie E",IF(BV83='Liste déroulante'!$BD$5,4,IF(BW83='Liste déroulante'!$BE$5,1,0)))</f>
        <v>0</v>
      </c>
      <c r="BY83" s="43"/>
      <c r="BZ83" s="43"/>
      <c r="CA83" s="45">
        <f>IF(BY83='Liste déroulante'!$BF$5,"Catégorie E",IF(BZ83='Liste déroulante'!$BG$5,1,0))</f>
        <v>0</v>
      </c>
      <c r="CB83" s="43"/>
      <c r="CC83" s="45">
        <f>IF(CB83='Liste déroulante'!$BH$5,"Catégorie E",0)</f>
        <v>0</v>
      </c>
      <c r="CD83" s="45">
        <f t="shared" si="20"/>
        <v>0</v>
      </c>
      <c r="CE83" s="45">
        <f t="shared" si="21"/>
        <v>0</v>
      </c>
      <c r="CF83" s="45">
        <f t="shared" si="22"/>
        <v>0</v>
      </c>
      <c r="CG83" s="45">
        <f t="shared" si="23"/>
        <v>0</v>
      </c>
      <c r="CH83" s="45">
        <f t="shared" si="24"/>
        <v>0</v>
      </c>
      <c r="CI83" s="45">
        <f t="shared" si="25"/>
        <v>0</v>
      </c>
      <c r="CJ83" s="45">
        <f t="shared" si="26"/>
        <v>0</v>
      </c>
      <c r="CK83" s="44">
        <f t="shared" si="29"/>
        <v>0</v>
      </c>
      <c r="CL83" s="44">
        <f>LARGE('Données produit'!O83:BI83,1)</f>
        <v>0</v>
      </c>
      <c r="CM83" s="44">
        <f t="shared" si="27"/>
        <v>0</v>
      </c>
      <c r="CN83" s="44">
        <f>LARGE('Données produit'!BJ83:CK83,1)</f>
        <v>0</v>
      </c>
      <c r="CO83" s="44">
        <f t="shared" si="28"/>
        <v>0</v>
      </c>
    </row>
    <row r="84" spans="9:93" x14ac:dyDescent="0.35">
      <c r="I84" s="43"/>
      <c r="J84" s="43"/>
      <c r="K84" s="43"/>
      <c r="L84" s="43"/>
      <c r="M84" s="43"/>
      <c r="N84" s="43"/>
      <c r="O84" s="45">
        <f>IF(OR(I84='Liste déroulante'!$F$5,I84='Liste déroulante'!$F$6,I84='Liste déroulante'!$F$7,J84='Liste déroulante'!$G$5,J84='Liste déroulante'!$G$6,K84='Liste déroulante'!$H$5,K84='Liste déroulante'!$H$6,L84='Liste déroulante'!$I$5,L84='Liste déroulante'!$I$6,M84='Liste déroulante'!$J$5,N84='Liste déroulante'!$K$5),'Liste déroulante'!$A$7,IF(OR(I84='Liste déroulante'!$F$8,J84='Liste déroulante'!$G$7,'Données produit'!K84='Liste déroulante'!$H$7),'Liste déroulante'!$A$8,0))</f>
        <v>0</v>
      </c>
      <c r="P84" s="43"/>
      <c r="Q84" s="43"/>
      <c r="R84" s="43"/>
      <c r="S84" s="45">
        <f>IF(OR(P84='Liste déroulante'!$L$5,P84='Liste déroulante'!$L$6,P84='Liste déroulante'!$L$7,Q84='Liste déroulante'!$M$5,R84='Liste déroulante'!$N$5),'Liste déroulante'!$A$7,IF(P84='Liste déroulante'!$L$8,'Liste déroulante'!$A$8,0))</f>
        <v>0</v>
      </c>
      <c r="T84" s="43"/>
      <c r="U84" s="43"/>
      <c r="V84" s="43"/>
      <c r="W84" s="43"/>
      <c r="X84" s="45">
        <f>IF(OR(T84='Liste déroulante'!$O$5,T84='Liste déroulante'!$O$6,T84='Liste déroulante'!$O$7,T84='Liste déroulante'!$O$9,T84='Liste déroulante'!$O$10,T84='Liste déroulante'!$O$11,T84='Liste déroulante'!$O$12,U84='Liste déroulante'!$P$5,U84='Liste déroulante'!$P$6,V84='Liste déroulante'!$Q$5,W84='Liste déroulante'!$R$5),'Liste déroulante'!$A$7,IF(OR(T84='Liste déroulante'!$O$8,'Données produit'!T84='Liste déroulante'!$O$13),'Liste déroulante'!$A$8,0))</f>
        <v>0</v>
      </c>
      <c r="Y84" s="43"/>
      <c r="Z84" s="43"/>
      <c r="AA84" s="43"/>
      <c r="AB84" s="43"/>
      <c r="AC84" s="43"/>
      <c r="AD84" s="43"/>
      <c r="AE84" s="43"/>
      <c r="AF84" s="43"/>
      <c r="AG84" s="43"/>
      <c r="AH84" s="45">
        <f>IF(OR(Y84='Liste déroulante'!$S$5,Y84='Liste déroulante'!$S$7,Z84='Liste déroulante'!$T$5,AA84='Liste déroulante'!$U$5,'Données produit'!AD84='Liste déroulante'!$X$5,AG84='Liste déroulante'!$AA$5),"Catégorie E",IF(OR(Y84='Liste déroulante'!$S$6,Y84='Liste déroulante'!$S$8),"Catégorie D",IF(OR(AA84='Liste déroulante'!$U$6,AA84='Liste déroulante'!$U$7,'Données produit'!AB84='Liste déroulante'!$V$5,'Données produit'!AB84='Liste déroulante'!$V$6,'Données produit'!AC84='Liste déroulante'!$W$5,'Données produit'!AC84='Liste déroulante'!$W$6,'Données produit'!AC84='Liste déroulante'!$W$7,'Données produit'!AC84='Liste déroulante'!$W$8,AD84='Liste déroulante'!$X$6,AE84='Liste déroulante'!$Y$5,AF84='Liste déroulante'!$Z$5),1,0)))</f>
        <v>0</v>
      </c>
      <c r="AI84" s="43"/>
      <c r="AJ84" s="43"/>
      <c r="AK84" s="43"/>
      <c r="AL84" s="43"/>
      <c r="AM84" s="45">
        <f>IF((OR(AI84='Liste déroulante'!$AC$5,AI84='Liste déroulante'!$AC$6,AI84='Liste déroulante'!$AC$7,AJ84='Liste déroulante'!$AD$5,AK84='Liste déroulante'!$AE$5,AL84='Liste déroulante'!$AG$5)),'Liste déroulante'!$A$7,0)</f>
        <v>0</v>
      </c>
      <c r="AN84" s="43"/>
      <c r="AO84" s="43"/>
      <c r="AP84" s="43"/>
      <c r="AQ84" s="45">
        <f>IF(OR(AN84='Liste déroulante'!$AH$5,'Données produit'!AN84='Liste déroulante'!$AH$6,'Données produit'!AN84='Liste déroulante'!$AH$7,'Données produit'!AO84='Liste déroulante'!$AI$5,'Données produit'!AP84='Liste déroulante'!$AJ$5),'Liste déroulante'!$A$8,0)</f>
        <v>0</v>
      </c>
      <c r="AR84" s="43"/>
      <c r="AS84" s="45">
        <f>IF(AR84='Liste déroulante'!$AK$5,4,0)</f>
        <v>0</v>
      </c>
      <c r="AT84" s="63"/>
      <c r="AU84" s="71">
        <f>IF(AT84='Liste déroulante'!$AL$5,3,IF(AT84='Liste déroulante'!$AL$6,3,IF(AT84='Liste déroulante'!$AL$7,2,IF(AT84='Liste déroulante'!$AL$8,1,0))))</f>
        <v>0</v>
      </c>
      <c r="AV84" s="63"/>
      <c r="AW84" s="71">
        <f>IF(AV84='Liste déroulante'!$AM$5,3,IF(AV84='Liste déroulante'!$AM$6,3,IF(AV84='Liste déroulante'!$AM$7,2,IF(AV84='Liste déroulante'!$AM$8,1,0))))</f>
        <v>0</v>
      </c>
      <c r="AX84" s="63"/>
      <c r="AY84" s="72">
        <f>IF(AX84='Liste déroulante'!$AN$5,3,IF(AX84='Liste déroulante'!$AN$6,3,IF(AX84='Liste déroulante'!$AN$7,2,IF(AX84='Liste déroulante'!$AN$8,1,0))))</f>
        <v>0</v>
      </c>
      <c r="AZ84" s="73"/>
      <c r="BA84" s="72">
        <f>IF(OR(AZ84='Liste déroulante'!$AO$5,'Données produit'!AZ84='Liste déroulante'!$AO$6,'Données produit'!AZ84='Liste déroulante'!$AO$7),3,IF('Données produit'!AZ84='Liste déroulante'!$AO$8,2,0))</f>
        <v>0</v>
      </c>
      <c r="BB84" s="63"/>
      <c r="BC84" s="72">
        <f>IF(BB84='Liste déroulante'!$AP$5,3,IF('Données produit'!BB84='Liste déroulante'!$AP$6,2,0))</f>
        <v>0</v>
      </c>
      <c r="BD84" s="63"/>
      <c r="BE84" s="72">
        <f>IF(OR(BD84='Liste déroulante'!$AQ$5,BD84='Liste déroulante'!$AQ$9,BD84='Liste déroulante'!$AQ$10),4,IF(OR(BD84='Liste déroulante'!$AQ$6,BD84='Liste déroulante'!$AQ$11,BD84='Liste déroulante'!$AQ$12),3,IF(OR(BD84='Liste déroulante'!$AQ$7,BD84='Liste déroulante'!$AQ$8,BD84='Liste déroulante'!$AQ$11,BD84='Liste déroulante'!$AQ$12),2,0)))</f>
        <v>0</v>
      </c>
      <c r="BF84" s="63"/>
      <c r="BG84" s="72">
        <f>IF(BF84='Liste déroulante'!$AR$5,4,IF('Données produit'!BF84='Liste déroulante'!$AR$6,3,0))</f>
        <v>0</v>
      </c>
      <c r="BH84" s="63"/>
      <c r="BI84" s="72">
        <f>IF(BH84='Liste déroulante'!$AS$5,3,0)</f>
        <v>0</v>
      </c>
      <c r="BJ84" s="63"/>
      <c r="BK84" s="72">
        <f>IF(BJ84='Liste déroulante'!$AT$5,4,0)</f>
        <v>0</v>
      </c>
      <c r="BL84" s="63"/>
      <c r="BM84" s="72">
        <f>IF(BL84='Liste déroulante'!$AU$5,4,IF('Données produit'!BL84='Liste déroulante'!$AU$6,3,IF(OR('Données produit'!BL84='Liste déroulante'!$AU$7,'Données produit'!BL84='Liste déroulante'!$AU$8),2,0)))</f>
        <v>0</v>
      </c>
      <c r="BN84" s="43"/>
      <c r="BO84" s="43"/>
      <c r="BP84" s="43"/>
      <c r="BQ84" s="43"/>
      <c r="BR84" s="43"/>
      <c r="BS84" s="49"/>
      <c r="BT84" s="45">
        <f>IF(OR(BN84='Liste déroulante'!$AV$5,BN84='Liste déroulante'!$AV$6,BO84='Liste déroulante'!$AW$5,'Données produit'!BP84='Liste déroulante'!$AX$5,BQ84='Liste déroulante'!$AY$5),"Catégorie E",IF(OR(BR84='Liste déroulante'!$AZ$5,BS84='Liste déroulante'!$BA$5),1,0))</f>
        <v>0</v>
      </c>
      <c r="BU84" s="43"/>
      <c r="BV84" s="43"/>
      <c r="BW84" s="75"/>
      <c r="BX84" s="44">
        <f>IF(OR(BU84='Liste déroulante'!$BB$5,'Données produit'!BU84='Liste déroulante'!$BB$6),"Catégorie E",IF(BV84='Liste déroulante'!$BD$5,4,IF(BW84='Liste déroulante'!$BE$5,1,0)))</f>
        <v>0</v>
      </c>
      <c r="BY84" s="43"/>
      <c r="BZ84" s="43"/>
      <c r="CA84" s="45">
        <f>IF(BY84='Liste déroulante'!$BF$5,"Catégorie E",IF(BZ84='Liste déroulante'!$BG$5,1,0))</f>
        <v>0</v>
      </c>
      <c r="CB84" s="43"/>
      <c r="CC84" s="45">
        <f>IF(CB84='Liste déroulante'!$BH$5,"Catégorie E",0)</f>
        <v>0</v>
      </c>
      <c r="CD84" s="45">
        <f t="shared" si="20"/>
        <v>0</v>
      </c>
      <c r="CE84" s="45">
        <f t="shared" si="21"/>
        <v>0</v>
      </c>
      <c r="CF84" s="45">
        <f t="shared" si="22"/>
        <v>0</v>
      </c>
      <c r="CG84" s="45">
        <f t="shared" si="23"/>
        <v>0</v>
      </c>
      <c r="CH84" s="45">
        <f t="shared" si="24"/>
        <v>0</v>
      </c>
      <c r="CI84" s="45">
        <f t="shared" si="25"/>
        <v>0</v>
      </c>
      <c r="CJ84" s="45">
        <f t="shared" si="26"/>
        <v>0</v>
      </c>
      <c r="CK84" s="44">
        <f t="shared" si="29"/>
        <v>0</v>
      </c>
      <c r="CL84" s="44">
        <f>LARGE('Données produit'!O84:BI84,1)</f>
        <v>0</v>
      </c>
      <c r="CM84" s="44">
        <f t="shared" si="27"/>
        <v>0</v>
      </c>
      <c r="CN84" s="44">
        <f>LARGE('Données produit'!BJ84:CK84,1)</f>
        <v>0</v>
      </c>
      <c r="CO84" s="44">
        <f t="shared" si="28"/>
        <v>0</v>
      </c>
    </row>
    <row r="85" spans="9:93" x14ac:dyDescent="0.35">
      <c r="I85" s="43"/>
      <c r="J85" s="43"/>
      <c r="K85" s="43"/>
      <c r="L85" s="43"/>
      <c r="M85" s="43"/>
      <c r="N85" s="43"/>
      <c r="O85" s="45">
        <f>IF(OR(I85='Liste déroulante'!$F$5,I85='Liste déroulante'!$F$6,I85='Liste déroulante'!$F$7,J85='Liste déroulante'!$G$5,J85='Liste déroulante'!$G$6,K85='Liste déroulante'!$H$5,K85='Liste déroulante'!$H$6,L85='Liste déroulante'!$I$5,L85='Liste déroulante'!$I$6,M85='Liste déroulante'!$J$5,N85='Liste déroulante'!$K$5),'Liste déroulante'!$A$7,IF(OR(I85='Liste déroulante'!$F$8,J85='Liste déroulante'!$G$7,'Données produit'!K85='Liste déroulante'!$H$7),'Liste déroulante'!$A$8,0))</f>
        <v>0</v>
      </c>
      <c r="P85" s="43"/>
      <c r="Q85" s="43"/>
      <c r="R85" s="43"/>
      <c r="S85" s="45">
        <f>IF(OR(P85='Liste déroulante'!$L$5,P85='Liste déroulante'!$L$6,P85='Liste déroulante'!$L$7,Q85='Liste déroulante'!$M$5,R85='Liste déroulante'!$N$5),'Liste déroulante'!$A$7,IF(P85='Liste déroulante'!$L$8,'Liste déroulante'!$A$8,0))</f>
        <v>0</v>
      </c>
      <c r="T85" s="43"/>
      <c r="U85" s="43"/>
      <c r="V85" s="43"/>
      <c r="W85" s="43"/>
      <c r="X85" s="45">
        <f>IF(OR(T85='Liste déroulante'!$O$5,T85='Liste déroulante'!$O$6,T85='Liste déroulante'!$O$7,T85='Liste déroulante'!$O$9,T85='Liste déroulante'!$O$10,T85='Liste déroulante'!$O$11,T85='Liste déroulante'!$O$12,U85='Liste déroulante'!$P$5,U85='Liste déroulante'!$P$6,V85='Liste déroulante'!$Q$5,W85='Liste déroulante'!$R$5),'Liste déroulante'!$A$7,IF(OR(T85='Liste déroulante'!$O$8,'Données produit'!T85='Liste déroulante'!$O$13),'Liste déroulante'!$A$8,0))</f>
        <v>0</v>
      </c>
      <c r="Y85" s="43"/>
      <c r="Z85" s="43"/>
      <c r="AA85" s="43"/>
      <c r="AB85" s="43"/>
      <c r="AC85" s="43"/>
      <c r="AD85" s="43"/>
      <c r="AE85" s="43"/>
      <c r="AF85" s="43"/>
      <c r="AG85" s="43"/>
      <c r="AH85" s="45">
        <f>IF(OR(Y85='Liste déroulante'!$S$5,Y85='Liste déroulante'!$S$7,Z85='Liste déroulante'!$T$5,AA85='Liste déroulante'!$U$5,'Données produit'!AD85='Liste déroulante'!$X$5,AG85='Liste déroulante'!$AA$5),"Catégorie E",IF(OR(Y85='Liste déroulante'!$S$6,Y85='Liste déroulante'!$S$8),"Catégorie D",IF(OR(AA85='Liste déroulante'!$U$6,AA85='Liste déroulante'!$U$7,'Données produit'!AB85='Liste déroulante'!$V$5,'Données produit'!AB85='Liste déroulante'!$V$6,'Données produit'!AC85='Liste déroulante'!$W$5,'Données produit'!AC85='Liste déroulante'!$W$6,'Données produit'!AC85='Liste déroulante'!$W$7,'Données produit'!AC85='Liste déroulante'!$W$8,AD85='Liste déroulante'!$X$6,AE85='Liste déroulante'!$Y$5,AF85='Liste déroulante'!$Z$5),1,0)))</f>
        <v>0</v>
      </c>
      <c r="AI85" s="43"/>
      <c r="AJ85" s="43"/>
      <c r="AK85" s="43"/>
      <c r="AL85" s="43"/>
      <c r="AM85" s="45">
        <f>IF((OR(AI85='Liste déroulante'!$AC$5,AI85='Liste déroulante'!$AC$6,AI85='Liste déroulante'!$AC$7,AJ85='Liste déroulante'!$AD$5,AK85='Liste déroulante'!$AE$5,AL85='Liste déroulante'!$AG$5)),'Liste déroulante'!$A$7,0)</f>
        <v>0</v>
      </c>
      <c r="AN85" s="43"/>
      <c r="AO85" s="43"/>
      <c r="AP85" s="43"/>
      <c r="AQ85" s="45">
        <f>IF(OR(AN85='Liste déroulante'!$AH$5,'Données produit'!AN85='Liste déroulante'!$AH$6,'Données produit'!AN85='Liste déroulante'!$AH$7,'Données produit'!AO85='Liste déroulante'!$AI$5,'Données produit'!AP85='Liste déroulante'!$AJ$5),'Liste déroulante'!$A$8,0)</f>
        <v>0</v>
      </c>
      <c r="AR85" s="43"/>
      <c r="AS85" s="45">
        <f>IF(AR85='Liste déroulante'!$AK$5,4,0)</f>
        <v>0</v>
      </c>
      <c r="AT85" s="63"/>
      <c r="AU85" s="71">
        <f>IF(AT85='Liste déroulante'!$AL$5,3,IF(AT85='Liste déroulante'!$AL$6,3,IF(AT85='Liste déroulante'!$AL$7,2,IF(AT85='Liste déroulante'!$AL$8,1,0))))</f>
        <v>0</v>
      </c>
      <c r="AV85" s="63"/>
      <c r="AW85" s="71">
        <f>IF(AV85='Liste déroulante'!$AM$5,3,IF(AV85='Liste déroulante'!$AM$6,3,IF(AV85='Liste déroulante'!$AM$7,2,IF(AV85='Liste déroulante'!$AM$8,1,0))))</f>
        <v>0</v>
      </c>
      <c r="AX85" s="63"/>
      <c r="AY85" s="72">
        <f>IF(AX85='Liste déroulante'!$AN$5,3,IF(AX85='Liste déroulante'!$AN$6,3,IF(AX85='Liste déroulante'!$AN$7,2,IF(AX85='Liste déroulante'!$AN$8,1,0))))</f>
        <v>0</v>
      </c>
      <c r="AZ85" s="73"/>
      <c r="BA85" s="72">
        <f>IF(OR(AZ85='Liste déroulante'!$AO$5,'Données produit'!AZ85='Liste déroulante'!$AO$6,'Données produit'!AZ85='Liste déroulante'!$AO$7),3,IF('Données produit'!AZ85='Liste déroulante'!$AO$8,2,0))</f>
        <v>0</v>
      </c>
      <c r="BB85" s="63"/>
      <c r="BC85" s="72">
        <f>IF(BB85='Liste déroulante'!$AP$5,3,IF('Données produit'!BB85='Liste déroulante'!$AP$6,2,0))</f>
        <v>0</v>
      </c>
      <c r="BD85" s="63"/>
      <c r="BE85" s="72">
        <f>IF(OR(BD85='Liste déroulante'!$AQ$5,BD85='Liste déroulante'!$AQ$9,BD85='Liste déroulante'!$AQ$10),4,IF(OR(BD85='Liste déroulante'!$AQ$6,BD85='Liste déroulante'!$AQ$11,BD85='Liste déroulante'!$AQ$12),3,IF(OR(BD85='Liste déroulante'!$AQ$7,BD85='Liste déroulante'!$AQ$8,BD85='Liste déroulante'!$AQ$11,BD85='Liste déroulante'!$AQ$12),2,0)))</f>
        <v>0</v>
      </c>
      <c r="BF85" s="63"/>
      <c r="BG85" s="72">
        <f>IF(BF85='Liste déroulante'!$AR$5,4,IF('Données produit'!BF85='Liste déroulante'!$AR$6,3,0))</f>
        <v>0</v>
      </c>
      <c r="BH85" s="63"/>
      <c r="BI85" s="72">
        <f>IF(BH85='Liste déroulante'!$AS$5,3,0)</f>
        <v>0</v>
      </c>
      <c r="BJ85" s="63"/>
      <c r="BK85" s="72">
        <f>IF(BJ85='Liste déroulante'!$AT$5,4,0)</f>
        <v>0</v>
      </c>
      <c r="BL85" s="63"/>
      <c r="BM85" s="72">
        <f>IF(BL85='Liste déroulante'!$AU$5,4,IF('Données produit'!BL85='Liste déroulante'!$AU$6,3,IF(OR('Données produit'!BL85='Liste déroulante'!$AU$7,'Données produit'!BL85='Liste déroulante'!$AU$8),2,0)))</f>
        <v>0</v>
      </c>
      <c r="BN85" s="43"/>
      <c r="BO85" s="43"/>
      <c r="BP85" s="43"/>
      <c r="BQ85" s="43"/>
      <c r="BR85" s="43"/>
      <c r="BS85" s="49"/>
      <c r="BT85" s="45">
        <f>IF(OR(BN85='Liste déroulante'!$AV$5,BN85='Liste déroulante'!$AV$6,BO85='Liste déroulante'!$AW$5,'Données produit'!BP85='Liste déroulante'!$AX$5,BQ85='Liste déroulante'!$AY$5),"Catégorie E",IF(OR(BR85='Liste déroulante'!$AZ$5,BS85='Liste déroulante'!$BA$5),1,0))</f>
        <v>0</v>
      </c>
      <c r="BU85" s="43"/>
      <c r="BV85" s="43"/>
      <c r="BW85" s="75"/>
      <c r="BX85" s="44">
        <f>IF(OR(BU85='Liste déroulante'!$BB$5,'Données produit'!BU85='Liste déroulante'!$BB$6),"Catégorie E",IF(BV85='Liste déroulante'!$BD$5,4,IF(BW85='Liste déroulante'!$BE$5,1,0)))</f>
        <v>0</v>
      </c>
      <c r="BY85" s="43"/>
      <c r="BZ85" s="43"/>
      <c r="CA85" s="45">
        <f>IF(BY85='Liste déroulante'!$BF$5,"Catégorie E",IF(BZ85='Liste déroulante'!$BG$5,1,0))</f>
        <v>0</v>
      </c>
      <c r="CB85" s="43"/>
      <c r="CC85" s="45">
        <f>IF(CB85='Liste déroulante'!$BH$5,"Catégorie E",0)</f>
        <v>0</v>
      </c>
      <c r="CD85" s="45">
        <f t="shared" si="20"/>
        <v>0</v>
      </c>
      <c r="CE85" s="45">
        <f t="shared" si="21"/>
        <v>0</v>
      </c>
      <c r="CF85" s="45">
        <f t="shared" si="22"/>
        <v>0</v>
      </c>
      <c r="CG85" s="45">
        <f t="shared" si="23"/>
        <v>0</v>
      </c>
      <c r="CH85" s="45">
        <f t="shared" si="24"/>
        <v>0</v>
      </c>
      <c r="CI85" s="45">
        <f t="shared" si="25"/>
        <v>0</v>
      </c>
      <c r="CJ85" s="45">
        <f t="shared" si="26"/>
        <v>0</v>
      </c>
      <c r="CK85" s="44">
        <f t="shared" si="29"/>
        <v>0</v>
      </c>
      <c r="CL85" s="44">
        <f>LARGE('Données produit'!O85:BI85,1)</f>
        <v>0</v>
      </c>
      <c r="CM85" s="44">
        <f t="shared" si="27"/>
        <v>0</v>
      </c>
      <c r="CN85" s="44">
        <f>LARGE('Données produit'!BJ85:CK85,1)</f>
        <v>0</v>
      </c>
      <c r="CO85" s="44">
        <f t="shared" si="28"/>
        <v>0</v>
      </c>
    </row>
    <row r="86" spans="9:93" x14ac:dyDescent="0.35">
      <c r="I86" s="43"/>
      <c r="J86" s="43"/>
      <c r="K86" s="43"/>
      <c r="L86" s="43"/>
      <c r="M86" s="43"/>
      <c r="N86" s="43"/>
      <c r="O86" s="45">
        <f>IF(OR(I86='Liste déroulante'!$F$5,I86='Liste déroulante'!$F$6,I86='Liste déroulante'!$F$7,J86='Liste déroulante'!$G$5,J86='Liste déroulante'!$G$6,K86='Liste déroulante'!$H$5,K86='Liste déroulante'!$H$6,L86='Liste déroulante'!$I$5,L86='Liste déroulante'!$I$6,M86='Liste déroulante'!$J$5,N86='Liste déroulante'!$K$5),'Liste déroulante'!$A$7,IF(OR(I86='Liste déroulante'!$F$8,J86='Liste déroulante'!$G$7,'Données produit'!K86='Liste déroulante'!$H$7),'Liste déroulante'!$A$8,0))</f>
        <v>0</v>
      </c>
      <c r="P86" s="43"/>
      <c r="Q86" s="43"/>
      <c r="R86" s="43"/>
      <c r="S86" s="45">
        <f>IF(OR(P86='Liste déroulante'!$L$5,P86='Liste déroulante'!$L$6,P86='Liste déroulante'!$L$7,Q86='Liste déroulante'!$M$5,R86='Liste déroulante'!$N$5),'Liste déroulante'!$A$7,IF(P86='Liste déroulante'!$L$8,'Liste déroulante'!$A$8,0))</f>
        <v>0</v>
      </c>
      <c r="T86" s="43"/>
      <c r="U86" s="43"/>
      <c r="V86" s="43"/>
      <c r="W86" s="43"/>
      <c r="X86" s="45">
        <f>IF(OR(T86='Liste déroulante'!$O$5,T86='Liste déroulante'!$O$6,T86='Liste déroulante'!$O$7,T86='Liste déroulante'!$O$9,T86='Liste déroulante'!$O$10,T86='Liste déroulante'!$O$11,T86='Liste déroulante'!$O$12,U86='Liste déroulante'!$P$5,U86='Liste déroulante'!$P$6,V86='Liste déroulante'!$Q$5,W86='Liste déroulante'!$R$5),'Liste déroulante'!$A$7,IF(OR(T86='Liste déroulante'!$O$8,'Données produit'!T86='Liste déroulante'!$O$13),'Liste déroulante'!$A$8,0))</f>
        <v>0</v>
      </c>
      <c r="Y86" s="43"/>
      <c r="Z86" s="43"/>
      <c r="AA86" s="43"/>
      <c r="AB86" s="43"/>
      <c r="AC86" s="43"/>
      <c r="AD86" s="43"/>
      <c r="AE86" s="43"/>
      <c r="AF86" s="43"/>
      <c r="AG86" s="43"/>
      <c r="AH86" s="45">
        <f>IF(OR(Y86='Liste déroulante'!$S$5,Y86='Liste déroulante'!$S$7,Z86='Liste déroulante'!$T$5,AA86='Liste déroulante'!$U$5,'Données produit'!AD86='Liste déroulante'!$X$5,AG86='Liste déroulante'!$AA$5),"Catégorie E",IF(OR(Y86='Liste déroulante'!$S$6,Y86='Liste déroulante'!$S$8),"Catégorie D",IF(OR(AA86='Liste déroulante'!$U$6,AA86='Liste déroulante'!$U$7,'Données produit'!AB86='Liste déroulante'!$V$5,'Données produit'!AB86='Liste déroulante'!$V$6,'Données produit'!AC86='Liste déroulante'!$W$5,'Données produit'!AC86='Liste déroulante'!$W$6,'Données produit'!AC86='Liste déroulante'!$W$7,'Données produit'!AC86='Liste déroulante'!$W$8,AD86='Liste déroulante'!$X$6,AE86='Liste déroulante'!$Y$5,AF86='Liste déroulante'!$Z$5),1,0)))</f>
        <v>0</v>
      </c>
      <c r="AI86" s="43"/>
      <c r="AJ86" s="43"/>
      <c r="AK86" s="43"/>
      <c r="AL86" s="43"/>
      <c r="AM86" s="45">
        <f>IF((OR(AI86='Liste déroulante'!$AC$5,AI86='Liste déroulante'!$AC$6,AI86='Liste déroulante'!$AC$7,AJ86='Liste déroulante'!$AD$5,AK86='Liste déroulante'!$AE$5,AL86='Liste déroulante'!$AG$5)),'Liste déroulante'!$A$7,0)</f>
        <v>0</v>
      </c>
      <c r="AN86" s="43"/>
      <c r="AO86" s="43"/>
      <c r="AP86" s="43"/>
      <c r="AQ86" s="45">
        <f>IF(OR(AN86='Liste déroulante'!$AH$5,'Données produit'!AN86='Liste déroulante'!$AH$6,'Données produit'!AN86='Liste déroulante'!$AH$7,'Données produit'!AO86='Liste déroulante'!$AI$5,'Données produit'!AP86='Liste déroulante'!$AJ$5),'Liste déroulante'!$A$8,0)</f>
        <v>0</v>
      </c>
      <c r="AR86" s="43"/>
      <c r="AS86" s="45">
        <f>IF(AR86='Liste déroulante'!$AK$5,4,0)</f>
        <v>0</v>
      </c>
      <c r="AT86" s="63"/>
      <c r="AU86" s="71">
        <f>IF(AT86='Liste déroulante'!$AL$5,3,IF(AT86='Liste déroulante'!$AL$6,3,IF(AT86='Liste déroulante'!$AL$7,2,IF(AT86='Liste déroulante'!$AL$8,1,0))))</f>
        <v>0</v>
      </c>
      <c r="AV86" s="63"/>
      <c r="AW86" s="71">
        <f>IF(AV86='Liste déroulante'!$AM$5,3,IF(AV86='Liste déroulante'!$AM$6,3,IF(AV86='Liste déroulante'!$AM$7,2,IF(AV86='Liste déroulante'!$AM$8,1,0))))</f>
        <v>0</v>
      </c>
      <c r="AX86" s="63"/>
      <c r="AY86" s="72">
        <f>IF(AX86='Liste déroulante'!$AN$5,3,IF(AX86='Liste déroulante'!$AN$6,3,IF(AX86='Liste déroulante'!$AN$7,2,IF(AX86='Liste déroulante'!$AN$8,1,0))))</f>
        <v>0</v>
      </c>
      <c r="AZ86" s="73"/>
      <c r="BA86" s="72">
        <f>IF(OR(AZ86='Liste déroulante'!$AO$5,'Données produit'!AZ86='Liste déroulante'!$AO$6,'Données produit'!AZ86='Liste déroulante'!$AO$7),3,IF('Données produit'!AZ86='Liste déroulante'!$AO$8,2,0))</f>
        <v>0</v>
      </c>
      <c r="BB86" s="63"/>
      <c r="BC86" s="72">
        <f>IF(BB86='Liste déroulante'!$AP$5,3,IF('Données produit'!BB86='Liste déroulante'!$AP$6,2,0))</f>
        <v>0</v>
      </c>
      <c r="BD86" s="63"/>
      <c r="BE86" s="72">
        <f>IF(OR(BD86='Liste déroulante'!$AQ$5,BD86='Liste déroulante'!$AQ$9,BD86='Liste déroulante'!$AQ$10),4,IF(OR(BD86='Liste déroulante'!$AQ$6,BD86='Liste déroulante'!$AQ$11,BD86='Liste déroulante'!$AQ$12),3,IF(OR(BD86='Liste déroulante'!$AQ$7,BD86='Liste déroulante'!$AQ$8,BD86='Liste déroulante'!$AQ$11,BD86='Liste déroulante'!$AQ$12),2,0)))</f>
        <v>0</v>
      </c>
      <c r="BF86" s="63"/>
      <c r="BG86" s="72">
        <f>IF(BF86='Liste déroulante'!$AR$5,4,IF('Données produit'!BF86='Liste déroulante'!$AR$6,3,0))</f>
        <v>0</v>
      </c>
      <c r="BH86" s="63"/>
      <c r="BI86" s="72">
        <f>IF(BH86='Liste déroulante'!$AS$5,3,0)</f>
        <v>0</v>
      </c>
      <c r="BJ86" s="63"/>
      <c r="BK86" s="72">
        <f>IF(BJ86='Liste déroulante'!$AT$5,4,0)</f>
        <v>0</v>
      </c>
      <c r="BL86" s="63"/>
      <c r="BM86" s="72">
        <f>IF(BL86='Liste déroulante'!$AU$5,4,IF('Données produit'!BL86='Liste déroulante'!$AU$6,3,IF(OR('Données produit'!BL86='Liste déroulante'!$AU$7,'Données produit'!BL86='Liste déroulante'!$AU$8),2,0)))</f>
        <v>0</v>
      </c>
      <c r="BN86" s="43"/>
      <c r="BO86" s="43"/>
      <c r="BP86" s="43"/>
      <c r="BQ86" s="43"/>
      <c r="BR86" s="43"/>
      <c r="BS86" s="49"/>
      <c r="BT86" s="45">
        <f>IF(OR(BN86='Liste déroulante'!$AV$5,BN86='Liste déroulante'!$AV$6,BO86='Liste déroulante'!$AW$5,'Données produit'!BP86='Liste déroulante'!$AX$5,BQ86='Liste déroulante'!$AY$5),"Catégorie E",IF(OR(BR86='Liste déroulante'!$AZ$5,BS86='Liste déroulante'!$BA$5),1,0))</f>
        <v>0</v>
      </c>
      <c r="BU86" s="43"/>
      <c r="BV86" s="43"/>
      <c r="BW86" s="75"/>
      <c r="BX86" s="44">
        <f>IF(OR(BU86='Liste déroulante'!$BB$5,'Données produit'!BU86='Liste déroulante'!$BB$6),"Catégorie E",IF(BV86='Liste déroulante'!$BD$5,4,IF(BW86='Liste déroulante'!$BE$5,1,0)))</f>
        <v>0</v>
      </c>
      <c r="BY86" s="43"/>
      <c r="BZ86" s="43"/>
      <c r="CA86" s="45">
        <f>IF(BY86='Liste déroulante'!$BF$5,"Catégorie E",IF(BZ86='Liste déroulante'!$BG$5,1,0))</f>
        <v>0</v>
      </c>
      <c r="CB86" s="43"/>
      <c r="CC86" s="45">
        <f>IF(CB86='Liste déroulante'!$BH$5,"Catégorie E",0)</f>
        <v>0</v>
      </c>
      <c r="CD86" s="45">
        <f t="shared" si="20"/>
        <v>0</v>
      </c>
      <c r="CE86" s="45">
        <f t="shared" si="21"/>
        <v>0</v>
      </c>
      <c r="CF86" s="45">
        <f t="shared" si="22"/>
        <v>0</v>
      </c>
      <c r="CG86" s="45">
        <f t="shared" si="23"/>
        <v>0</v>
      </c>
      <c r="CH86" s="45">
        <f t="shared" si="24"/>
        <v>0</v>
      </c>
      <c r="CI86" s="45">
        <f t="shared" si="25"/>
        <v>0</v>
      </c>
      <c r="CJ86" s="45">
        <f t="shared" si="26"/>
        <v>0</v>
      </c>
      <c r="CK86" s="44">
        <f t="shared" si="29"/>
        <v>0</v>
      </c>
      <c r="CL86" s="44">
        <f>LARGE('Données produit'!O86:BI86,1)</f>
        <v>0</v>
      </c>
      <c r="CM86" s="44">
        <f t="shared" si="27"/>
        <v>0</v>
      </c>
      <c r="CN86" s="44">
        <f>LARGE('Données produit'!BJ86:CK86,1)</f>
        <v>0</v>
      </c>
      <c r="CO86" s="44">
        <f t="shared" si="28"/>
        <v>0</v>
      </c>
    </row>
    <row r="87" spans="9:93" x14ac:dyDescent="0.35">
      <c r="I87" s="43"/>
      <c r="J87" s="43"/>
      <c r="K87" s="43"/>
      <c r="L87" s="43"/>
      <c r="M87" s="43"/>
      <c r="N87" s="43"/>
      <c r="O87" s="45">
        <f>IF(OR(I87='Liste déroulante'!$F$5,I87='Liste déroulante'!$F$6,I87='Liste déroulante'!$F$7,J87='Liste déroulante'!$G$5,J87='Liste déroulante'!$G$6,K87='Liste déroulante'!$H$5,K87='Liste déroulante'!$H$6,L87='Liste déroulante'!$I$5,L87='Liste déroulante'!$I$6,M87='Liste déroulante'!$J$5,N87='Liste déroulante'!$K$5),'Liste déroulante'!$A$7,IF(OR(I87='Liste déroulante'!$F$8,J87='Liste déroulante'!$G$7,'Données produit'!K87='Liste déroulante'!$H$7),'Liste déroulante'!$A$8,0))</f>
        <v>0</v>
      </c>
      <c r="P87" s="43"/>
      <c r="Q87" s="43"/>
      <c r="R87" s="43"/>
      <c r="S87" s="45">
        <f>IF(OR(P87='Liste déroulante'!$L$5,P87='Liste déroulante'!$L$6,P87='Liste déroulante'!$L$7,Q87='Liste déroulante'!$M$5,R87='Liste déroulante'!$N$5),'Liste déroulante'!$A$7,IF(P87='Liste déroulante'!$L$8,'Liste déroulante'!$A$8,0))</f>
        <v>0</v>
      </c>
      <c r="T87" s="43"/>
      <c r="U87" s="43"/>
      <c r="V87" s="43"/>
      <c r="W87" s="43"/>
      <c r="X87" s="45">
        <f>IF(OR(T87='Liste déroulante'!$O$5,T87='Liste déroulante'!$O$6,T87='Liste déroulante'!$O$7,T87='Liste déroulante'!$O$9,T87='Liste déroulante'!$O$10,T87='Liste déroulante'!$O$11,T87='Liste déroulante'!$O$12,U87='Liste déroulante'!$P$5,U87='Liste déroulante'!$P$6,V87='Liste déroulante'!$Q$5,W87='Liste déroulante'!$R$5),'Liste déroulante'!$A$7,IF(OR(T87='Liste déroulante'!$O$8,'Données produit'!T87='Liste déroulante'!$O$13),'Liste déroulante'!$A$8,0))</f>
        <v>0</v>
      </c>
      <c r="Y87" s="43"/>
      <c r="Z87" s="43"/>
      <c r="AA87" s="43"/>
      <c r="AB87" s="43"/>
      <c r="AC87" s="43"/>
      <c r="AD87" s="43"/>
      <c r="AE87" s="43"/>
      <c r="AF87" s="43"/>
      <c r="AG87" s="43"/>
      <c r="AH87" s="45">
        <f>IF(OR(Y87='Liste déroulante'!$S$5,Y87='Liste déroulante'!$S$7,Z87='Liste déroulante'!$T$5,AA87='Liste déroulante'!$U$5,'Données produit'!AD87='Liste déroulante'!$X$5,AG87='Liste déroulante'!$AA$5),"Catégorie E",IF(OR(Y87='Liste déroulante'!$S$6,Y87='Liste déroulante'!$S$8),"Catégorie D",IF(OR(AA87='Liste déroulante'!$U$6,AA87='Liste déroulante'!$U$7,'Données produit'!AB87='Liste déroulante'!$V$5,'Données produit'!AB87='Liste déroulante'!$V$6,'Données produit'!AC87='Liste déroulante'!$W$5,'Données produit'!AC87='Liste déroulante'!$W$6,'Données produit'!AC87='Liste déroulante'!$W$7,'Données produit'!AC87='Liste déroulante'!$W$8,AD87='Liste déroulante'!$X$6,AE87='Liste déroulante'!$Y$5,AF87='Liste déroulante'!$Z$5),1,0)))</f>
        <v>0</v>
      </c>
      <c r="AI87" s="43"/>
      <c r="AJ87" s="43"/>
      <c r="AK87" s="43"/>
      <c r="AL87" s="43"/>
      <c r="AM87" s="45">
        <f>IF((OR(AI87='Liste déroulante'!$AC$5,AI87='Liste déroulante'!$AC$6,AI87='Liste déroulante'!$AC$7,AJ87='Liste déroulante'!$AD$5,AK87='Liste déroulante'!$AE$5,AL87='Liste déroulante'!$AG$5)),'Liste déroulante'!$A$7,0)</f>
        <v>0</v>
      </c>
      <c r="AN87" s="43"/>
      <c r="AO87" s="43"/>
      <c r="AP87" s="43"/>
      <c r="AQ87" s="45">
        <f>IF(OR(AN87='Liste déroulante'!$AH$5,'Données produit'!AN87='Liste déroulante'!$AH$6,'Données produit'!AN87='Liste déroulante'!$AH$7,'Données produit'!AO87='Liste déroulante'!$AI$5,'Données produit'!AP87='Liste déroulante'!$AJ$5),'Liste déroulante'!$A$8,0)</f>
        <v>0</v>
      </c>
      <c r="AR87" s="43"/>
      <c r="AS87" s="45">
        <f>IF(AR87='Liste déroulante'!$AK$5,4,0)</f>
        <v>0</v>
      </c>
      <c r="AT87" s="63"/>
      <c r="AU87" s="71">
        <f>IF(AT87='Liste déroulante'!$AL$5,3,IF(AT87='Liste déroulante'!$AL$6,3,IF(AT87='Liste déroulante'!$AL$7,2,IF(AT87='Liste déroulante'!$AL$8,1,0))))</f>
        <v>0</v>
      </c>
      <c r="AV87" s="63"/>
      <c r="AW87" s="71">
        <f>IF(AV87='Liste déroulante'!$AM$5,3,IF(AV87='Liste déroulante'!$AM$6,3,IF(AV87='Liste déroulante'!$AM$7,2,IF(AV87='Liste déroulante'!$AM$8,1,0))))</f>
        <v>0</v>
      </c>
      <c r="AX87" s="63"/>
      <c r="AY87" s="72">
        <f>IF(AX87='Liste déroulante'!$AN$5,3,IF(AX87='Liste déroulante'!$AN$6,3,IF(AX87='Liste déroulante'!$AN$7,2,IF(AX87='Liste déroulante'!$AN$8,1,0))))</f>
        <v>0</v>
      </c>
      <c r="AZ87" s="73"/>
      <c r="BA87" s="72">
        <f>IF(OR(AZ87='Liste déroulante'!$AO$5,'Données produit'!AZ87='Liste déroulante'!$AO$6,'Données produit'!AZ87='Liste déroulante'!$AO$7),3,IF('Données produit'!AZ87='Liste déroulante'!$AO$8,2,0))</f>
        <v>0</v>
      </c>
      <c r="BB87" s="63"/>
      <c r="BC87" s="72">
        <f>IF(BB87='Liste déroulante'!$AP$5,3,IF('Données produit'!BB87='Liste déroulante'!$AP$6,2,0))</f>
        <v>0</v>
      </c>
      <c r="BD87" s="63"/>
      <c r="BE87" s="72">
        <f>IF(OR(BD87='Liste déroulante'!$AQ$5,BD87='Liste déroulante'!$AQ$9,BD87='Liste déroulante'!$AQ$10),4,IF(OR(BD87='Liste déroulante'!$AQ$6,BD87='Liste déroulante'!$AQ$11,BD87='Liste déroulante'!$AQ$12),3,IF(OR(BD87='Liste déroulante'!$AQ$7,BD87='Liste déroulante'!$AQ$8,BD87='Liste déroulante'!$AQ$11,BD87='Liste déroulante'!$AQ$12),2,0)))</f>
        <v>0</v>
      </c>
      <c r="BF87" s="63"/>
      <c r="BG87" s="72">
        <f>IF(BF87='Liste déroulante'!$AR$5,4,IF('Données produit'!BF87='Liste déroulante'!$AR$6,3,0))</f>
        <v>0</v>
      </c>
      <c r="BH87" s="63"/>
      <c r="BI87" s="72">
        <f>IF(BH87='Liste déroulante'!$AS$5,3,0)</f>
        <v>0</v>
      </c>
      <c r="BJ87" s="63"/>
      <c r="BK87" s="72">
        <f>IF(BJ87='Liste déroulante'!$AT$5,4,0)</f>
        <v>0</v>
      </c>
      <c r="BL87" s="63"/>
      <c r="BM87" s="72">
        <f>IF(BL87='Liste déroulante'!$AU$5,4,IF('Données produit'!BL87='Liste déroulante'!$AU$6,3,IF(OR('Données produit'!BL87='Liste déroulante'!$AU$7,'Données produit'!BL87='Liste déroulante'!$AU$8),2,0)))</f>
        <v>0</v>
      </c>
      <c r="BN87" s="43"/>
      <c r="BO87" s="43"/>
      <c r="BP87" s="43"/>
      <c r="BQ87" s="43"/>
      <c r="BR87" s="43"/>
      <c r="BS87" s="49"/>
      <c r="BT87" s="45">
        <f>IF(OR(BN87='Liste déroulante'!$AV$5,BN87='Liste déroulante'!$AV$6,BO87='Liste déroulante'!$AW$5,'Données produit'!BP87='Liste déroulante'!$AX$5,BQ87='Liste déroulante'!$AY$5),"Catégorie E",IF(OR(BR87='Liste déroulante'!$AZ$5,BS87='Liste déroulante'!$BA$5),1,0))</f>
        <v>0</v>
      </c>
      <c r="BU87" s="43"/>
      <c r="BV87" s="43"/>
      <c r="BW87" s="75"/>
      <c r="BX87" s="44">
        <f>IF(OR(BU87='Liste déroulante'!$BB$5,'Données produit'!BU87='Liste déroulante'!$BB$6),"Catégorie E",IF(BV87='Liste déroulante'!$BD$5,4,IF(BW87='Liste déroulante'!$BE$5,1,0)))</f>
        <v>0</v>
      </c>
      <c r="BY87" s="43"/>
      <c r="BZ87" s="43"/>
      <c r="CA87" s="45">
        <f>IF(BY87='Liste déroulante'!$BF$5,"Catégorie E",IF(BZ87='Liste déroulante'!$BG$5,1,0))</f>
        <v>0</v>
      </c>
      <c r="CB87" s="43"/>
      <c r="CC87" s="45">
        <f>IF(CB87='Liste déroulante'!$BH$5,"Catégorie E",0)</f>
        <v>0</v>
      </c>
      <c r="CD87" s="45">
        <f t="shared" si="20"/>
        <v>0</v>
      </c>
      <c r="CE87" s="45">
        <f t="shared" si="21"/>
        <v>0</v>
      </c>
      <c r="CF87" s="45">
        <f t="shared" si="22"/>
        <v>0</v>
      </c>
      <c r="CG87" s="45">
        <f t="shared" si="23"/>
        <v>0</v>
      </c>
      <c r="CH87" s="45">
        <f t="shared" si="24"/>
        <v>0</v>
      </c>
      <c r="CI87" s="45">
        <f t="shared" si="25"/>
        <v>0</v>
      </c>
      <c r="CJ87" s="45">
        <f t="shared" si="26"/>
        <v>0</v>
      </c>
      <c r="CK87" s="44">
        <f t="shared" si="29"/>
        <v>0</v>
      </c>
      <c r="CL87" s="44">
        <f>LARGE('Données produit'!O87:BI87,1)</f>
        <v>0</v>
      </c>
      <c r="CM87" s="44">
        <f t="shared" si="27"/>
        <v>0</v>
      </c>
      <c r="CN87" s="44">
        <f>LARGE('Données produit'!BJ87:CK87,1)</f>
        <v>0</v>
      </c>
      <c r="CO87" s="44">
        <f t="shared" si="28"/>
        <v>0</v>
      </c>
    </row>
    <row r="88" spans="9:93" x14ac:dyDescent="0.35">
      <c r="I88" s="43"/>
      <c r="J88" s="43"/>
      <c r="K88" s="43"/>
      <c r="L88" s="43"/>
      <c r="M88" s="43"/>
      <c r="N88" s="43"/>
      <c r="O88" s="45">
        <f>IF(OR(I88='Liste déroulante'!$F$5,I88='Liste déroulante'!$F$6,I88='Liste déroulante'!$F$7,J88='Liste déroulante'!$G$5,J88='Liste déroulante'!$G$6,K88='Liste déroulante'!$H$5,K88='Liste déroulante'!$H$6,L88='Liste déroulante'!$I$5,L88='Liste déroulante'!$I$6,M88='Liste déroulante'!$J$5,N88='Liste déroulante'!$K$5),'Liste déroulante'!$A$7,IF(OR(I88='Liste déroulante'!$F$8,J88='Liste déroulante'!$G$7,'Données produit'!K88='Liste déroulante'!$H$7),'Liste déroulante'!$A$8,0))</f>
        <v>0</v>
      </c>
      <c r="P88" s="43"/>
      <c r="Q88" s="43"/>
      <c r="R88" s="43"/>
      <c r="S88" s="45">
        <f>IF(OR(P88='Liste déroulante'!$L$5,P88='Liste déroulante'!$L$6,P88='Liste déroulante'!$L$7,Q88='Liste déroulante'!$M$5,R88='Liste déroulante'!$N$5),'Liste déroulante'!$A$7,IF(P88='Liste déroulante'!$L$8,'Liste déroulante'!$A$8,0))</f>
        <v>0</v>
      </c>
      <c r="T88" s="43"/>
      <c r="U88" s="43"/>
      <c r="V88" s="43"/>
      <c r="W88" s="43"/>
      <c r="X88" s="45">
        <f>IF(OR(T88='Liste déroulante'!$O$5,T88='Liste déroulante'!$O$6,T88='Liste déroulante'!$O$7,T88='Liste déroulante'!$O$9,T88='Liste déroulante'!$O$10,T88='Liste déroulante'!$O$11,T88='Liste déroulante'!$O$12,U88='Liste déroulante'!$P$5,U88='Liste déroulante'!$P$6,V88='Liste déroulante'!$Q$5,W88='Liste déroulante'!$R$5),'Liste déroulante'!$A$7,IF(OR(T88='Liste déroulante'!$O$8,'Données produit'!T88='Liste déroulante'!$O$13),'Liste déroulante'!$A$8,0))</f>
        <v>0</v>
      </c>
      <c r="Y88" s="43"/>
      <c r="Z88" s="43"/>
      <c r="AA88" s="43"/>
      <c r="AB88" s="43"/>
      <c r="AC88" s="43"/>
      <c r="AD88" s="43"/>
      <c r="AE88" s="43"/>
      <c r="AF88" s="43"/>
      <c r="AG88" s="43"/>
      <c r="AH88" s="45">
        <f>IF(OR(Y88='Liste déroulante'!$S$5,Y88='Liste déroulante'!$S$7,Z88='Liste déroulante'!$T$5,AA88='Liste déroulante'!$U$5,'Données produit'!AD88='Liste déroulante'!$X$5,AG88='Liste déroulante'!$AA$5),"Catégorie E",IF(OR(Y88='Liste déroulante'!$S$6,Y88='Liste déroulante'!$S$8),"Catégorie D",IF(OR(AA88='Liste déroulante'!$U$6,AA88='Liste déroulante'!$U$7,'Données produit'!AB88='Liste déroulante'!$V$5,'Données produit'!AB88='Liste déroulante'!$V$6,'Données produit'!AC88='Liste déroulante'!$W$5,'Données produit'!AC88='Liste déroulante'!$W$6,'Données produit'!AC88='Liste déroulante'!$W$7,'Données produit'!AC88='Liste déroulante'!$W$8,AD88='Liste déroulante'!$X$6,AE88='Liste déroulante'!$Y$5,AF88='Liste déroulante'!$Z$5),1,0)))</f>
        <v>0</v>
      </c>
      <c r="AI88" s="43"/>
      <c r="AJ88" s="43"/>
      <c r="AK88" s="43"/>
      <c r="AL88" s="43"/>
      <c r="AM88" s="45">
        <f>IF((OR(AI88='Liste déroulante'!$AC$5,AI88='Liste déroulante'!$AC$6,AI88='Liste déroulante'!$AC$7,AJ88='Liste déroulante'!$AD$5,AK88='Liste déroulante'!$AE$5,AL88='Liste déroulante'!$AG$5)),'Liste déroulante'!$A$7,0)</f>
        <v>0</v>
      </c>
      <c r="AN88" s="43"/>
      <c r="AO88" s="43"/>
      <c r="AP88" s="43"/>
      <c r="AQ88" s="45">
        <f>IF(OR(AN88='Liste déroulante'!$AH$5,'Données produit'!AN88='Liste déroulante'!$AH$6,'Données produit'!AN88='Liste déroulante'!$AH$7,'Données produit'!AO88='Liste déroulante'!$AI$5,'Données produit'!AP88='Liste déroulante'!$AJ$5),'Liste déroulante'!$A$8,0)</f>
        <v>0</v>
      </c>
      <c r="AR88" s="43"/>
      <c r="AS88" s="45">
        <f>IF(AR88='Liste déroulante'!$AK$5,4,0)</f>
        <v>0</v>
      </c>
      <c r="AT88" s="63"/>
      <c r="AU88" s="71">
        <f>IF(AT88='Liste déroulante'!$AL$5,3,IF(AT88='Liste déroulante'!$AL$6,3,IF(AT88='Liste déroulante'!$AL$7,2,IF(AT88='Liste déroulante'!$AL$8,1,0))))</f>
        <v>0</v>
      </c>
      <c r="AV88" s="63"/>
      <c r="AW88" s="71">
        <f>IF(AV88='Liste déroulante'!$AM$5,3,IF(AV88='Liste déroulante'!$AM$6,3,IF(AV88='Liste déroulante'!$AM$7,2,IF(AV88='Liste déroulante'!$AM$8,1,0))))</f>
        <v>0</v>
      </c>
      <c r="AX88" s="63"/>
      <c r="AY88" s="72">
        <f>IF(AX88='Liste déroulante'!$AN$5,3,IF(AX88='Liste déroulante'!$AN$6,3,IF(AX88='Liste déroulante'!$AN$7,2,IF(AX88='Liste déroulante'!$AN$8,1,0))))</f>
        <v>0</v>
      </c>
      <c r="AZ88" s="73"/>
      <c r="BA88" s="72">
        <f>IF(OR(AZ88='Liste déroulante'!$AO$5,'Données produit'!AZ88='Liste déroulante'!$AO$6,'Données produit'!AZ88='Liste déroulante'!$AO$7),3,IF('Données produit'!AZ88='Liste déroulante'!$AO$8,2,0))</f>
        <v>0</v>
      </c>
      <c r="BB88" s="63"/>
      <c r="BC88" s="72">
        <f>IF(BB88='Liste déroulante'!$AP$5,3,IF('Données produit'!BB88='Liste déroulante'!$AP$6,2,0))</f>
        <v>0</v>
      </c>
      <c r="BD88" s="63"/>
      <c r="BE88" s="72">
        <f>IF(OR(BD88='Liste déroulante'!$AQ$5,BD88='Liste déroulante'!$AQ$9,BD88='Liste déroulante'!$AQ$10),4,IF(OR(BD88='Liste déroulante'!$AQ$6,BD88='Liste déroulante'!$AQ$11,BD88='Liste déroulante'!$AQ$12),3,IF(OR(BD88='Liste déroulante'!$AQ$7,BD88='Liste déroulante'!$AQ$8,BD88='Liste déroulante'!$AQ$11,BD88='Liste déroulante'!$AQ$12),2,0)))</f>
        <v>0</v>
      </c>
      <c r="BF88" s="63"/>
      <c r="BG88" s="72">
        <f>IF(BF88='Liste déroulante'!$AR$5,4,IF('Données produit'!BF88='Liste déroulante'!$AR$6,3,0))</f>
        <v>0</v>
      </c>
      <c r="BH88" s="63"/>
      <c r="BI88" s="72">
        <f>IF(BH88='Liste déroulante'!$AS$5,3,0)</f>
        <v>0</v>
      </c>
      <c r="BJ88" s="63"/>
      <c r="BK88" s="72">
        <f>IF(BJ88='Liste déroulante'!$AT$5,4,0)</f>
        <v>0</v>
      </c>
      <c r="BL88" s="63"/>
      <c r="BM88" s="72">
        <f>IF(BL88='Liste déroulante'!$AU$5,4,IF('Données produit'!BL88='Liste déroulante'!$AU$6,3,IF(OR('Données produit'!BL88='Liste déroulante'!$AU$7,'Données produit'!BL88='Liste déroulante'!$AU$8),2,0)))</f>
        <v>0</v>
      </c>
      <c r="BN88" s="43"/>
      <c r="BO88" s="43"/>
      <c r="BP88" s="43"/>
      <c r="BQ88" s="43"/>
      <c r="BR88" s="43"/>
      <c r="BS88" s="49"/>
      <c r="BT88" s="45">
        <f>IF(OR(BN88='Liste déroulante'!$AV$5,BN88='Liste déroulante'!$AV$6,BO88='Liste déroulante'!$AW$5,'Données produit'!BP88='Liste déroulante'!$AX$5,BQ88='Liste déroulante'!$AY$5),"Catégorie E",IF(OR(BR88='Liste déroulante'!$AZ$5,BS88='Liste déroulante'!$BA$5),1,0))</f>
        <v>0</v>
      </c>
      <c r="BU88" s="43"/>
      <c r="BV88" s="43"/>
      <c r="BW88" s="75"/>
      <c r="BX88" s="44">
        <f>IF(OR(BU88='Liste déroulante'!$BB$5,'Données produit'!BU88='Liste déroulante'!$BB$6),"Catégorie E",IF(BV88='Liste déroulante'!$BD$5,4,IF(BW88='Liste déroulante'!$BE$5,1,0)))</f>
        <v>0</v>
      </c>
      <c r="BY88" s="43"/>
      <c r="BZ88" s="43"/>
      <c r="CA88" s="45">
        <f>IF(BY88='Liste déroulante'!$BF$5,"Catégorie E",IF(BZ88='Liste déroulante'!$BG$5,1,0))</f>
        <v>0</v>
      </c>
      <c r="CB88" s="43"/>
      <c r="CC88" s="45">
        <f>IF(CB88='Liste déroulante'!$BH$5,"Catégorie E",0)</f>
        <v>0</v>
      </c>
      <c r="CD88" s="45">
        <f t="shared" si="20"/>
        <v>0</v>
      </c>
      <c r="CE88" s="45">
        <f t="shared" si="21"/>
        <v>0</v>
      </c>
      <c r="CF88" s="45">
        <f t="shared" si="22"/>
        <v>0</v>
      </c>
      <c r="CG88" s="45">
        <f t="shared" si="23"/>
        <v>0</v>
      </c>
      <c r="CH88" s="45">
        <f t="shared" si="24"/>
        <v>0</v>
      </c>
      <c r="CI88" s="45">
        <f t="shared" si="25"/>
        <v>0</v>
      </c>
      <c r="CJ88" s="45">
        <f t="shared" si="26"/>
        <v>0</v>
      </c>
      <c r="CK88" s="44">
        <f t="shared" si="29"/>
        <v>0</v>
      </c>
      <c r="CL88" s="44">
        <f>LARGE('Données produit'!O88:BI88,1)</f>
        <v>0</v>
      </c>
      <c r="CM88" s="44">
        <f t="shared" si="27"/>
        <v>0</v>
      </c>
      <c r="CN88" s="44">
        <f>LARGE('Données produit'!BJ88:CK88,1)</f>
        <v>0</v>
      </c>
      <c r="CO88" s="44">
        <f t="shared" si="28"/>
        <v>0</v>
      </c>
    </row>
    <row r="89" spans="9:93" x14ac:dyDescent="0.35">
      <c r="I89" s="43"/>
      <c r="J89" s="43"/>
      <c r="K89" s="43"/>
      <c r="L89" s="43"/>
      <c r="M89" s="43"/>
      <c r="N89" s="43"/>
      <c r="O89" s="45">
        <f>IF(OR(I89='Liste déroulante'!$F$5,I89='Liste déroulante'!$F$6,I89='Liste déroulante'!$F$7,J89='Liste déroulante'!$G$5,J89='Liste déroulante'!$G$6,K89='Liste déroulante'!$H$5,K89='Liste déroulante'!$H$6,L89='Liste déroulante'!$I$5,L89='Liste déroulante'!$I$6,M89='Liste déroulante'!$J$5,N89='Liste déroulante'!$K$5),'Liste déroulante'!$A$7,IF(OR(I89='Liste déroulante'!$F$8,J89='Liste déroulante'!$G$7,'Données produit'!K89='Liste déroulante'!$H$7),'Liste déroulante'!$A$8,0))</f>
        <v>0</v>
      </c>
      <c r="P89" s="43"/>
      <c r="Q89" s="43"/>
      <c r="R89" s="43"/>
      <c r="S89" s="45">
        <f>IF(OR(P89='Liste déroulante'!$L$5,P89='Liste déroulante'!$L$6,P89='Liste déroulante'!$L$7,Q89='Liste déroulante'!$M$5,R89='Liste déroulante'!$N$5),'Liste déroulante'!$A$7,IF(P89='Liste déroulante'!$L$8,'Liste déroulante'!$A$8,0))</f>
        <v>0</v>
      </c>
      <c r="T89" s="43"/>
      <c r="U89" s="43"/>
      <c r="V89" s="43"/>
      <c r="W89" s="43"/>
      <c r="X89" s="45">
        <f>IF(OR(T89='Liste déroulante'!$O$5,T89='Liste déroulante'!$O$6,T89='Liste déroulante'!$O$7,T89='Liste déroulante'!$O$9,T89='Liste déroulante'!$O$10,T89='Liste déroulante'!$O$11,T89='Liste déroulante'!$O$12,U89='Liste déroulante'!$P$5,U89='Liste déroulante'!$P$6,V89='Liste déroulante'!$Q$5,W89='Liste déroulante'!$R$5),'Liste déroulante'!$A$7,IF(OR(T89='Liste déroulante'!$O$8,'Données produit'!T89='Liste déroulante'!$O$13),'Liste déroulante'!$A$8,0))</f>
        <v>0</v>
      </c>
      <c r="Y89" s="43"/>
      <c r="Z89" s="43"/>
      <c r="AA89" s="43"/>
      <c r="AB89" s="43"/>
      <c r="AC89" s="43"/>
      <c r="AD89" s="43"/>
      <c r="AE89" s="43"/>
      <c r="AF89" s="43"/>
      <c r="AG89" s="43"/>
      <c r="AH89" s="45">
        <f>IF(OR(Y89='Liste déroulante'!$S$5,Y89='Liste déroulante'!$S$7,Z89='Liste déroulante'!$T$5,AA89='Liste déroulante'!$U$5,'Données produit'!AD89='Liste déroulante'!$X$5,AG89='Liste déroulante'!$AA$5),"Catégorie E",IF(OR(Y89='Liste déroulante'!$S$6,Y89='Liste déroulante'!$S$8),"Catégorie D",IF(OR(AA89='Liste déroulante'!$U$6,AA89='Liste déroulante'!$U$7,'Données produit'!AB89='Liste déroulante'!$V$5,'Données produit'!AB89='Liste déroulante'!$V$6,'Données produit'!AC89='Liste déroulante'!$W$5,'Données produit'!AC89='Liste déroulante'!$W$6,'Données produit'!AC89='Liste déroulante'!$W$7,'Données produit'!AC89='Liste déroulante'!$W$8,AD89='Liste déroulante'!$X$6,AE89='Liste déroulante'!$Y$5,AF89='Liste déroulante'!$Z$5),1,0)))</f>
        <v>0</v>
      </c>
      <c r="AI89" s="43"/>
      <c r="AJ89" s="43"/>
      <c r="AK89" s="43"/>
      <c r="AL89" s="43"/>
      <c r="AM89" s="45">
        <f>IF((OR(AI89='Liste déroulante'!$AC$5,AI89='Liste déroulante'!$AC$6,AI89='Liste déroulante'!$AC$7,AJ89='Liste déroulante'!$AD$5,AK89='Liste déroulante'!$AE$5,AL89='Liste déroulante'!$AG$5)),'Liste déroulante'!$A$7,0)</f>
        <v>0</v>
      </c>
      <c r="AN89" s="43"/>
      <c r="AO89" s="43"/>
      <c r="AP89" s="43"/>
      <c r="AQ89" s="45">
        <f>IF(OR(AN89='Liste déroulante'!$AH$5,'Données produit'!AN89='Liste déroulante'!$AH$6,'Données produit'!AN89='Liste déroulante'!$AH$7,'Données produit'!AO89='Liste déroulante'!$AI$5,'Données produit'!AP89='Liste déroulante'!$AJ$5),'Liste déroulante'!$A$8,0)</f>
        <v>0</v>
      </c>
      <c r="AR89" s="43"/>
      <c r="AS89" s="45">
        <f>IF(AR89='Liste déroulante'!$AK$5,4,0)</f>
        <v>0</v>
      </c>
      <c r="AT89" s="63"/>
      <c r="AU89" s="71">
        <f>IF(AT89='Liste déroulante'!$AL$5,3,IF(AT89='Liste déroulante'!$AL$6,3,IF(AT89='Liste déroulante'!$AL$7,2,IF(AT89='Liste déroulante'!$AL$8,1,0))))</f>
        <v>0</v>
      </c>
      <c r="AV89" s="63"/>
      <c r="AW89" s="71">
        <f>IF(AV89='Liste déroulante'!$AM$5,3,IF(AV89='Liste déroulante'!$AM$6,3,IF(AV89='Liste déroulante'!$AM$7,2,IF(AV89='Liste déroulante'!$AM$8,1,0))))</f>
        <v>0</v>
      </c>
      <c r="AX89" s="63"/>
      <c r="AY89" s="72">
        <f>IF(AX89='Liste déroulante'!$AN$5,3,IF(AX89='Liste déroulante'!$AN$6,3,IF(AX89='Liste déroulante'!$AN$7,2,IF(AX89='Liste déroulante'!$AN$8,1,0))))</f>
        <v>0</v>
      </c>
      <c r="AZ89" s="73"/>
      <c r="BA89" s="72">
        <f>IF(OR(AZ89='Liste déroulante'!$AO$5,'Données produit'!AZ89='Liste déroulante'!$AO$6,'Données produit'!AZ89='Liste déroulante'!$AO$7),3,IF('Données produit'!AZ89='Liste déroulante'!$AO$8,2,0))</f>
        <v>0</v>
      </c>
      <c r="BB89" s="63"/>
      <c r="BC89" s="72">
        <f>IF(BB89='Liste déroulante'!$AP$5,3,IF('Données produit'!BB89='Liste déroulante'!$AP$6,2,0))</f>
        <v>0</v>
      </c>
      <c r="BD89" s="63"/>
      <c r="BE89" s="72">
        <f>IF(OR(BD89='Liste déroulante'!$AQ$5,BD89='Liste déroulante'!$AQ$9,BD89='Liste déroulante'!$AQ$10),4,IF(OR(BD89='Liste déroulante'!$AQ$6,BD89='Liste déroulante'!$AQ$11,BD89='Liste déroulante'!$AQ$12),3,IF(OR(BD89='Liste déroulante'!$AQ$7,BD89='Liste déroulante'!$AQ$8,BD89='Liste déroulante'!$AQ$11,BD89='Liste déroulante'!$AQ$12),2,0)))</f>
        <v>0</v>
      </c>
      <c r="BF89" s="63"/>
      <c r="BG89" s="72">
        <f>IF(BF89='Liste déroulante'!$AR$5,4,IF('Données produit'!BF89='Liste déroulante'!$AR$6,3,0))</f>
        <v>0</v>
      </c>
      <c r="BH89" s="63"/>
      <c r="BI89" s="72">
        <f>IF(BH89='Liste déroulante'!$AS$5,3,0)</f>
        <v>0</v>
      </c>
      <c r="BJ89" s="63"/>
      <c r="BK89" s="72">
        <f>IF(BJ89='Liste déroulante'!$AT$5,4,0)</f>
        <v>0</v>
      </c>
      <c r="BL89" s="63"/>
      <c r="BM89" s="72">
        <f>IF(BL89='Liste déroulante'!$AU$5,4,IF('Données produit'!BL89='Liste déroulante'!$AU$6,3,IF(OR('Données produit'!BL89='Liste déroulante'!$AU$7,'Données produit'!BL89='Liste déroulante'!$AU$8),2,0)))</f>
        <v>0</v>
      </c>
      <c r="BN89" s="43"/>
      <c r="BO89" s="43"/>
      <c r="BP89" s="43"/>
      <c r="BQ89" s="43"/>
      <c r="BR89" s="43"/>
      <c r="BS89" s="49"/>
      <c r="BT89" s="45">
        <f>IF(OR(BN89='Liste déroulante'!$AV$5,BN89='Liste déroulante'!$AV$6,BO89='Liste déroulante'!$AW$5,'Données produit'!BP89='Liste déroulante'!$AX$5,BQ89='Liste déroulante'!$AY$5),"Catégorie E",IF(OR(BR89='Liste déroulante'!$AZ$5,BS89='Liste déroulante'!$BA$5),1,0))</f>
        <v>0</v>
      </c>
      <c r="BU89" s="43"/>
      <c r="BV89" s="43"/>
      <c r="BW89" s="75"/>
      <c r="BX89" s="44">
        <f>IF(OR(BU89='Liste déroulante'!$BB$5,'Données produit'!BU89='Liste déroulante'!$BB$6),"Catégorie E",IF(BV89='Liste déroulante'!$BD$5,4,IF(BW89='Liste déroulante'!$BE$5,1,0)))</f>
        <v>0</v>
      </c>
      <c r="BY89" s="43"/>
      <c r="BZ89" s="43"/>
      <c r="CA89" s="45">
        <f>IF(BY89='Liste déroulante'!$BF$5,"Catégorie E",IF(BZ89='Liste déroulante'!$BG$5,1,0))</f>
        <v>0</v>
      </c>
      <c r="CB89" s="43"/>
      <c r="CC89" s="45">
        <f>IF(CB89='Liste déroulante'!$BH$5,"Catégorie E",0)</f>
        <v>0</v>
      </c>
      <c r="CD89" s="45">
        <f t="shared" si="20"/>
        <v>0</v>
      </c>
      <c r="CE89" s="45">
        <f t="shared" si="21"/>
        <v>0</v>
      </c>
      <c r="CF89" s="45">
        <f t="shared" si="22"/>
        <v>0</v>
      </c>
      <c r="CG89" s="45">
        <f t="shared" si="23"/>
        <v>0</v>
      </c>
      <c r="CH89" s="45">
        <f t="shared" si="24"/>
        <v>0</v>
      </c>
      <c r="CI89" s="45">
        <f t="shared" si="25"/>
        <v>0</v>
      </c>
      <c r="CJ89" s="45">
        <f t="shared" si="26"/>
        <v>0</v>
      </c>
      <c r="CK89" s="44">
        <f t="shared" si="29"/>
        <v>0</v>
      </c>
      <c r="CL89" s="44">
        <f>LARGE('Données produit'!O89:BI89,1)</f>
        <v>0</v>
      </c>
      <c r="CM89" s="44">
        <f t="shared" si="27"/>
        <v>0</v>
      </c>
      <c r="CN89" s="44">
        <f>LARGE('Données produit'!BJ89:CK89,1)</f>
        <v>0</v>
      </c>
      <c r="CO89" s="44">
        <f t="shared" si="28"/>
        <v>0</v>
      </c>
    </row>
    <row r="90" spans="9:93" x14ac:dyDescent="0.35">
      <c r="I90" s="43"/>
      <c r="J90" s="43"/>
      <c r="K90" s="43"/>
      <c r="L90" s="43"/>
      <c r="M90" s="43"/>
      <c r="N90" s="43"/>
      <c r="O90" s="45">
        <f>IF(OR(I90='Liste déroulante'!$F$5,I90='Liste déroulante'!$F$6,I90='Liste déroulante'!$F$7,J90='Liste déroulante'!$G$5,J90='Liste déroulante'!$G$6,K90='Liste déroulante'!$H$5,K90='Liste déroulante'!$H$6,L90='Liste déroulante'!$I$5,L90='Liste déroulante'!$I$6,M90='Liste déroulante'!$J$5,N90='Liste déroulante'!$K$5),'Liste déroulante'!$A$7,IF(OR(I90='Liste déroulante'!$F$8,J90='Liste déroulante'!$G$7,'Données produit'!K90='Liste déroulante'!$H$7),'Liste déroulante'!$A$8,0))</f>
        <v>0</v>
      </c>
      <c r="P90" s="43"/>
      <c r="Q90" s="43"/>
      <c r="R90" s="43"/>
      <c r="S90" s="45">
        <f>IF(OR(P90='Liste déroulante'!$L$5,P90='Liste déroulante'!$L$6,P90='Liste déroulante'!$L$7,Q90='Liste déroulante'!$M$5,R90='Liste déroulante'!$N$5),'Liste déroulante'!$A$7,IF(P90='Liste déroulante'!$L$8,'Liste déroulante'!$A$8,0))</f>
        <v>0</v>
      </c>
      <c r="T90" s="43"/>
      <c r="U90" s="43"/>
      <c r="V90" s="43"/>
      <c r="W90" s="43"/>
      <c r="X90" s="45">
        <f>IF(OR(T90='Liste déroulante'!$O$5,T90='Liste déroulante'!$O$6,T90='Liste déroulante'!$O$7,T90='Liste déroulante'!$O$9,T90='Liste déroulante'!$O$10,T90='Liste déroulante'!$O$11,T90='Liste déroulante'!$O$12,U90='Liste déroulante'!$P$5,U90='Liste déroulante'!$P$6,V90='Liste déroulante'!$Q$5,W90='Liste déroulante'!$R$5),'Liste déroulante'!$A$7,IF(OR(T90='Liste déroulante'!$O$8,'Données produit'!T90='Liste déroulante'!$O$13),'Liste déroulante'!$A$8,0))</f>
        <v>0</v>
      </c>
      <c r="Y90" s="43"/>
      <c r="Z90" s="43"/>
      <c r="AA90" s="43"/>
      <c r="AB90" s="43"/>
      <c r="AC90" s="43"/>
      <c r="AD90" s="43"/>
      <c r="AE90" s="43"/>
      <c r="AF90" s="43"/>
      <c r="AG90" s="43"/>
      <c r="AH90" s="45">
        <f>IF(OR(Y90='Liste déroulante'!$S$5,Y90='Liste déroulante'!$S$7,Z90='Liste déroulante'!$T$5,AA90='Liste déroulante'!$U$5,'Données produit'!AD90='Liste déroulante'!$X$5,AG90='Liste déroulante'!$AA$5),"Catégorie E",IF(OR(Y90='Liste déroulante'!$S$6,Y90='Liste déroulante'!$S$8),"Catégorie D",IF(OR(AA90='Liste déroulante'!$U$6,AA90='Liste déroulante'!$U$7,'Données produit'!AB90='Liste déroulante'!$V$5,'Données produit'!AB90='Liste déroulante'!$V$6,'Données produit'!AC90='Liste déroulante'!$W$5,'Données produit'!AC90='Liste déroulante'!$W$6,'Données produit'!AC90='Liste déroulante'!$W$7,'Données produit'!AC90='Liste déroulante'!$W$8,AD90='Liste déroulante'!$X$6,AE90='Liste déroulante'!$Y$5,AF90='Liste déroulante'!$Z$5),1,0)))</f>
        <v>0</v>
      </c>
      <c r="AI90" s="43"/>
      <c r="AJ90" s="43"/>
      <c r="AK90" s="43"/>
      <c r="AL90" s="43"/>
      <c r="AM90" s="45">
        <f>IF((OR(AI90='Liste déroulante'!$AC$5,AI90='Liste déroulante'!$AC$6,AI90='Liste déroulante'!$AC$7,AJ90='Liste déroulante'!$AD$5,AK90='Liste déroulante'!$AE$5,AL90='Liste déroulante'!$AG$5)),'Liste déroulante'!$A$7,0)</f>
        <v>0</v>
      </c>
      <c r="AN90" s="43"/>
      <c r="AO90" s="43"/>
      <c r="AP90" s="43"/>
      <c r="AQ90" s="45">
        <f>IF(OR(AN90='Liste déroulante'!$AH$5,'Données produit'!AN90='Liste déroulante'!$AH$6,'Données produit'!AN90='Liste déroulante'!$AH$7,'Données produit'!AO90='Liste déroulante'!$AI$5,'Données produit'!AP90='Liste déroulante'!$AJ$5),'Liste déroulante'!$A$8,0)</f>
        <v>0</v>
      </c>
      <c r="AR90" s="43"/>
      <c r="AS90" s="45">
        <f>IF(AR90='Liste déroulante'!$AK$5,4,0)</f>
        <v>0</v>
      </c>
      <c r="AT90" s="63"/>
      <c r="AU90" s="71">
        <f>IF(AT90='Liste déroulante'!$AL$5,3,IF(AT90='Liste déroulante'!$AL$6,3,IF(AT90='Liste déroulante'!$AL$7,2,IF(AT90='Liste déroulante'!$AL$8,1,0))))</f>
        <v>0</v>
      </c>
      <c r="AV90" s="63"/>
      <c r="AW90" s="71">
        <f>IF(AV90='Liste déroulante'!$AM$5,3,IF(AV90='Liste déroulante'!$AM$6,3,IF(AV90='Liste déroulante'!$AM$7,2,IF(AV90='Liste déroulante'!$AM$8,1,0))))</f>
        <v>0</v>
      </c>
      <c r="AX90" s="63"/>
      <c r="AY90" s="72">
        <f>IF(AX90='Liste déroulante'!$AN$5,3,IF(AX90='Liste déroulante'!$AN$6,3,IF(AX90='Liste déroulante'!$AN$7,2,IF(AX90='Liste déroulante'!$AN$8,1,0))))</f>
        <v>0</v>
      </c>
      <c r="AZ90" s="73"/>
      <c r="BA90" s="72">
        <f>IF(OR(AZ90='Liste déroulante'!$AO$5,'Données produit'!AZ90='Liste déroulante'!$AO$6,'Données produit'!AZ90='Liste déroulante'!$AO$7),3,IF('Données produit'!AZ90='Liste déroulante'!$AO$8,2,0))</f>
        <v>0</v>
      </c>
      <c r="BB90" s="63"/>
      <c r="BC90" s="72">
        <f>IF(BB90='Liste déroulante'!$AP$5,3,IF('Données produit'!BB90='Liste déroulante'!$AP$6,2,0))</f>
        <v>0</v>
      </c>
      <c r="BD90" s="63"/>
      <c r="BE90" s="72">
        <f>IF(OR(BD90='Liste déroulante'!$AQ$5,BD90='Liste déroulante'!$AQ$9,BD90='Liste déroulante'!$AQ$10),4,IF(OR(BD90='Liste déroulante'!$AQ$6,BD90='Liste déroulante'!$AQ$11,BD90='Liste déroulante'!$AQ$12),3,IF(OR(BD90='Liste déroulante'!$AQ$7,BD90='Liste déroulante'!$AQ$8,BD90='Liste déroulante'!$AQ$11,BD90='Liste déroulante'!$AQ$12),2,0)))</f>
        <v>0</v>
      </c>
      <c r="BF90" s="63"/>
      <c r="BG90" s="72">
        <f>IF(BF90='Liste déroulante'!$AR$5,4,IF('Données produit'!BF90='Liste déroulante'!$AR$6,3,0))</f>
        <v>0</v>
      </c>
      <c r="BH90" s="63"/>
      <c r="BI90" s="72">
        <f>IF(BH90='Liste déroulante'!$AS$5,3,0)</f>
        <v>0</v>
      </c>
      <c r="BJ90" s="63"/>
      <c r="BK90" s="72">
        <f>IF(BJ90='Liste déroulante'!$AT$5,4,0)</f>
        <v>0</v>
      </c>
      <c r="BL90" s="63"/>
      <c r="BM90" s="72">
        <f>IF(BL90='Liste déroulante'!$AU$5,4,IF('Données produit'!BL90='Liste déroulante'!$AU$6,3,IF(OR('Données produit'!BL90='Liste déroulante'!$AU$7,'Données produit'!BL90='Liste déroulante'!$AU$8),2,0)))</f>
        <v>0</v>
      </c>
      <c r="BN90" s="43"/>
      <c r="BO90" s="43"/>
      <c r="BP90" s="43"/>
      <c r="BQ90" s="43"/>
      <c r="BR90" s="43"/>
      <c r="BS90" s="49"/>
      <c r="BT90" s="45">
        <f>IF(OR(BN90='Liste déroulante'!$AV$5,BN90='Liste déroulante'!$AV$6,BO90='Liste déroulante'!$AW$5,'Données produit'!BP90='Liste déroulante'!$AX$5,BQ90='Liste déroulante'!$AY$5),"Catégorie E",IF(OR(BR90='Liste déroulante'!$AZ$5,BS90='Liste déroulante'!$BA$5),1,0))</f>
        <v>0</v>
      </c>
      <c r="BU90" s="43"/>
      <c r="BV90" s="43"/>
      <c r="BW90" s="75"/>
      <c r="BX90" s="44">
        <f>IF(OR(BU90='Liste déroulante'!$BB$5,'Données produit'!BU90='Liste déroulante'!$BB$6),"Catégorie E",IF(BV90='Liste déroulante'!$BD$5,4,IF(BW90='Liste déroulante'!$BE$5,1,0)))</f>
        <v>0</v>
      </c>
      <c r="BY90" s="43"/>
      <c r="BZ90" s="43"/>
      <c r="CA90" s="45">
        <f>IF(BY90='Liste déroulante'!$BF$5,"Catégorie E",IF(BZ90='Liste déroulante'!$BG$5,1,0))</f>
        <v>0</v>
      </c>
      <c r="CB90" s="43"/>
      <c r="CC90" s="45">
        <f>IF(CB90='Liste déroulante'!$BH$5,"Catégorie E",0)</f>
        <v>0</v>
      </c>
      <c r="CD90" s="45">
        <f t="shared" si="20"/>
        <v>0</v>
      </c>
      <c r="CE90" s="45">
        <f t="shared" si="21"/>
        <v>0</v>
      </c>
      <c r="CF90" s="45">
        <f t="shared" si="22"/>
        <v>0</v>
      </c>
      <c r="CG90" s="45">
        <f t="shared" si="23"/>
        <v>0</v>
      </c>
      <c r="CH90" s="45">
        <f t="shared" si="24"/>
        <v>0</v>
      </c>
      <c r="CI90" s="45">
        <f t="shared" si="25"/>
        <v>0</v>
      </c>
      <c r="CJ90" s="45">
        <f t="shared" si="26"/>
        <v>0</v>
      </c>
      <c r="CK90" s="44">
        <f t="shared" si="29"/>
        <v>0</v>
      </c>
      <c r="CL90" s="44">
        <f>LARGE('Données produit'!O90:BI90,1)</f>
        <v>0</v>
      </c>
      <c r="CM90" s="44">
        <f t="shared" si="27"/>
        <v>0</v>
      </c>
      <c r="CN90" s="44">
        <f>LARGE('Données produit'!BJ90:CK90,1)</f>
        <v>0</v>
      </c>
      <c r="CO90" s="44">
        <f t="shared" si="28"/>
        <v>0</v>
      </c>
    </row>
    <row r="91" spans="9:93" x14ac:dyDescent="0.35">
      <c r="I91" s="43"/>
      <c r="J91" s="43"/>
      <c r="K91" s="43"/>
      <c r="L91" s="43"/>
      <c r="M91" s="43"/>
      <c r="N91" s="43"/>
      <c r="O91" s="45">
        <f>IF(OR(I91='Liste déroulante'!$F$5,I91='Liste déroulante'!$F$6,I91='Liste déroulante'!$F$7,J91='Liste déroulante'!$G$5,J91='Liste déroulante'!$G$6,K91='Liste déroulante'!$H$5,K91='Liste déroulante'!$H$6,L91='Liste déroulante'!$I$5,L91='Liste déroulante'!$I$6,M91='Liste déroulante'!$J$5,N91='Liste déroulante'!$K$5),'Liste déroulante'!$A$7,IF(OR(I91='Liste déroulante'!$F$8,J91='Liste déroulante'!$G$7,'Données produit'!K91='Liste déroulante'!$H$7),'Liste déroulante'!$A$8,0))</f>
        <v>0</v>
      </c>
      <c r="P91" s="43"/>
      <c r="Q91" s="43"/>
      <c r="R91" s="43"/>
      <c r="S91" s="45">
        <f>IF(OR(P91='Liste déroulante'!$L$5,P91='Liste déroulante'!$L$6,P91='Liste déroulante'!$L$7,Q91='Liste déroulante'!$M$5,R91='Liste déroulante'!$N$5),'Liste déroulante'!$A$7,IF(P91='Liste déroulante'!$L$8,'Liste déroulante'!$A$8,0))</f>
        <v>0</v>
      </c>
      <c r="T91" s="43"/>
      <c r="U91" s="43"/>
      <c r="V91" s="43"/>
      <c r="W91" s="43"/>
      <c r="X91" s="45">
        <f>IF(OR(T91='Liste déroulante'!$O$5,T91='Liste déroulante'!$O$6,T91='Liste déroulante'!$O$7,T91='Liste déroulante'!$O$9,T91='Liste déroulante'!$O$10,T91='Liste déroulante'!$O$11,T91='Liste déroulante'!$O$12,U91='Liste déroulante'!$P$5,U91='Liste déroulante'!$P$6,V91='Liste déroulante'!$Q$5,W91='Liste déroulante'!$R$5),'Liste déroulante'!$A$7,IF(OR(T91='Liste déroulante'!$O$8,'Données produit'!T91='Liste déroulante'!$O$13),'Liste déroulante'!$A$8,0))</f>
        <v>0</v>
      </c>
      <c r="Y91" s="43"/>
      <c r="Z91" s="43"/>
      <c r="AA91" s="43"/>
      <c r="AB91" s="43"/>
      <c r="AC91" s="43"/>
      <c r="AD91" s="43"/>
      <c r="AE91" s="43"/>
      <c r="AF91" s="43"/>
      <c r="AG91" s="43"/>
      <c r="AH91" s="45">
        <f>IF(OR(Y91='Liste déroulante'!$S$5,Y91='Liste déroulante'!$S$7,Z91='Liste déroulante'!$T$5,AA91='Liste déroulante'!$U$5,'Données produit'!AD91='Liste déroulante'!$X$5,AG91='Liste déroulante'!$AA$5),"Catégorie E",IF(OR(Y91='Liste déroulante'!$S$6,Y91='Liste déroulante'!$S$8),"Catégorie D",IF(OR(AA91='Liste déroulante'!$U$6,AA91='Liste déroulante'!$U$7,'Données produit'!AB91='Liste déroulante'!$V$5,'Données produit'!AB91='Liste déroulante'!$V$6,'Données produit'!AC91='Liste déroulante'!$W$5,'Données produit'!AC91='Liste déroulante'!$W$6,'Données produit'!AC91='Liste déroulante'!$W$7,'Données produit'!AC91='Liste déroulante'!$W$8,AD91='Liste déroulante'!$X$6,AE91='Liste déroulante'!$Y$5,AF91='Liste déroulante'!$Z$5),1,0)))</f>
        <v>0</v>
      </c>
      <c r="AI91" s="43"/>
      <c r="AJ91" s="43"/>
      <c r="AK91" s="43"/>
      <c r="AL91" s="43"/>
      <c r="AM91" s="45">
        <f>IF((OR(AI91='Liste déroulante'!$AC$5,AI91='Liste déroulante'!$AC$6,AI91='Liste déroulante'!$AC$7,AJ91='Liste déroulante'!$AD$5,AK91='Liste déroulante'!$AE$5,AL91='Liste déroulante'!$AG$5)),'Liste déroulante'!$A$7,0)</f>
        <v>0</v>
      </c>
      <c r="AN91" s="43"/>
      <c r="AO91" s="43"/>
      <c r="AP91" s="43"/>
      <c r="AQ91" s="45">
        <f>IF(OR(AN91='Liste déroulante'!$AH$5,'Données produit'!AN91='Liste déroulante'!$AH$6,'Données produit'!AN91='Liste déroulante'!$AH$7,'Données produit'!AO91='Liste déroulante'!$AI$5,'Données produit'!AP91='Liste déroulante'!$AJ$5),'Liste déroulante'!$A$8,0)</f>
        <v>0</v>
      </c>
      <c r="AR91" s="43"/>
      <c r="AS91" s="45">
        <f>IF(AR91='Liste déroulante'!$AK$5,4,0)</f>
        <v>0</v>
      </c>
      <c r="AT91" s="63"/>
      <c r="AU91" s="71">
        <f>IF(AT91='Liste déroulante'!$AL$5,3,IF(AT91='Liste déroulante'!$AL$6,3,IF(AT91='Liste déroulante'!$AL$7,2,IF(AT91='Liste déroulante'!$AL$8,1,0))))</f>
        <v>0</v>
      </c>
      <c r="AV91" s="63"/>
      <c r="AW91" s="71">
        <f>IF(AV91='Liste déroulante'!$AM$5,3,IF(AV91='Liste déroulante'!$AM$6,3,IF(AV91='Liste déroulante'!$AM$7,2,IF(AV91='Liste déroulante'!$AM$8,1,0))))</f>
        <v>0</v>
      </c>
      <c r="AX91" s="63"/>
      <c r="AY91" s="72">
        <f>IF(AX91='Liste déroulante'!$AN$5,3,IF(AX91='Liste déroulante'!$AN$6,3,IF(AX91='Liste déroulante'!$AN$7,2,IF(AX91='Liste déroulante'!$AN$8,1,0))))</f>
        <v>0</v>
      </c>
      <c r="AZ91" s="73"/>
      <c r="BA91" s="72">
        <f>IF(OR(AZ91='Liste déroulante'!$AO$5,'Données produit'!AZ91='Liste déroulante'!$AO$6,'Données produit'!AZ91='Liste déroulante'!$AO$7),3,IF('Données produit'!AZ91='Liste déroulante'!$AO$8,2,0))</f>
        <v>0</v>
      </c>
      <c r="BB91" s="63"/>
      <c r="BC91" s="72">
        <f>IF(BB91='Liste déroulante'!$AP$5,3,IF('Données produit'!BB91='Liste déroulante'!$AP$6,2,0))</f>
        <v>0</v>
      </c>
      <c r="BD91" s="63"/>
      <c r="BE91" s="72">
        <f>IF(OR(BD91='Liste déroulante'!$AQ$5,BD91='Liste déroulante'!$AQ$9,BD91='Liste déroulante'!$AQ$10),4,IF(OR(BD91='Liste déroulante'!$AQ$6,BD91='Liste déroulante'!$AQ$11,BD91='Liste déroulante'!$AQ$12),3,IF(OR(BD91='Liste déroulante'!$AQ$7,BD91='Liste déroulante'!$AQ$8,BD91='Liste déroulante'!$AQ$11,BD91='Liste déroulante'!$AQ$12),2,0)))</f>
        <v>0</v>
      </c>
      <c r="BF91" s="63"/>
      <c r="BG91" s="72">
        <f>IF(BF91='Liste déroulante'!$AR$5,4,IF('Données produit'!BF91='Liste déroulante'!$AR$6,3,0))</f>
        <v>0</v>
      </c>
      <c r="BH91" s="63"/>
      <c r="BI91" s="72">
        <f>IF(BH91='Liste déroulante'!$AS$5,3,0)</f>
        <v>0</v>
      </c>
      <c r="BJ91" s="63"/>
      <c r="BK91" s="72">
        <f>IF(BJ91='Liste déroulante'!$AT$5,4,0)</f>
        <v>0</v>
      </c>
      <c r="BL91" s="63"/>
      <c r="BM91" s="72">
        <f>IF(BL91='Liste déroulante'!$AU$5,4,IF('Données produit'!BL91='Liste déroulante'!$AU$6,3,IF(OR('Données produit'!BL91='Liste déroulante'!$AU$7,'Données produit'!BL91='Liste déroulante'!$AU$8),2,0)))</f>
        <v>0</v>
      </c>
      <c r="BN91" s="43"/>
      <c r="BO91" s="43"/>
      <c r="BP91" s="43"/>
      <c r="BQ91" s="43"/>
      <c r="BR91" s="43"/>
      <c r="BS91" s="49"/>
      <c r="BT91" s="45">
        <f>IF(OR(BN91='Liste déroulante'!$AV$5,BN91='Liste déroulante'!$AV$6,BO91='Liste déroulante'!$AW$5,'Données produit'!BP91='Liste déroulante'!$AX$5,BQ91='Liste déroulante'!$AY$5),"Catégorie E",IF(OR(BR91='Liste déroulante'!$AZ$5,BS91='Liste déroulante'!$BA$5),1,0))</f>
        <v>0</v>
      </c>
      <c r="BU91" s="43"/>
      <c r="BV91" s="43"/>
      <c r="BW91" s="75"/>
      <c r="BX91" s="44">
        <f>IF(OR(BU91='Liste déroulante'!$BB$5,'Données produit'!BU91='Liste déroulante'!$BB$6),"Catégorie E",IF(BV91='Liste déroulante'!$BD$5,4,IF(BW91='Liste déroulante'!$BE$5,1,0)))</f>
        <v>0</v>
      </c>
      <c r="BY91" s="43"/>
      <c r="BZ91" s="43"/>
      <c r="CA91" s="45">
        <f>IF(BY91='Liste déroulante'!$BF$5,"Catégorie E",IF(BZ91='Liste déroulante'!$BG$5,1,0))</f>
        <v>0</v>
      </c>
      <c r="CB91" s="43"/>
      <c r="CC91" s="45">
        <f>IF(CB91='Liste déroulante'!$BH$5,"Catégorie E",0)</f>
        <v>0</v>
      </c>
      <c r="CD91" s="45">
        <f t="shared" si="20"/>
        <v>0</v>
      </c>
      <c r="CE91" s="45">
        <f t="shared" si="21"/>
        <v>0</v>
      </c>
      <c r="CF91" s="45">
        <f t="shared" si="22"/>
        <v>0</v>
      </c>
      <c r="CG91" s="45">
        <f t="shared" si="23"/>
        <v>0</v>
      </c>
      <c r="CH91" s="45">
        <f t="shared" si="24"/>
        <v>0</v>
      </c>
      <c r="CI91" s="45">
        <f t="shared" si="25"/>
        <v>0</v>
      </c>
      <c r="CJ91" s="45">
        <f t="shared" si="26"/>
        <v>0</v>
      </c>
      <c r="CK91" s="44">
        <f t="shared" si="29"/>
        <v>0</v>
      </c>
      <c r="CL91" s="44">
        <f>LARGE('Données produit'!O91:BI91,1)</f>
        <v>0</v>
      </c>
      <c r="CM91" s="44">
        <f t="shared" si="27"/>
        <v>0</v>
      </c>
      <c r="CN91" s="44">
        <f>LARGE('Données produit'!BJ91:CK91,1)</f>
        <v>0</v>
      </c>
      <c r="CO91" s="44">
        <f t="shared" si="28"/>
        <v>0</v>
      </c>
    </row>
    <row r="92" spans="9:93" x14ac:dyDescent="0.35">
      <c r="I92" s="43"/>
      <c r="J92" s="43"/>
      <c r="K92" s="43"/>
      <c r="L92" s="43"/>
      <c r="M92" s="43"/>
      <c r="N92" s="43"/>
      <c r="O92" s="45">
        <f>IF(OR(I92='Liste déroulante'!$F$5,I92='Liste déroulante'!$F$6,I92='Liste déroulante'!$F$7,J92='Liste déroulante'!$G$5,J92='Liste déroulante'!$G$6,K92='Liste déroulante'!$H$5,K92='Liste déroulante'!$H$6,L92='Liste déroulante'!$I$5,L92='Liste déroulante'!$I$6,M92='Liste déroulante'!$J$5,N92='Liste déroulante'!$K$5),'Liste déroulante'!$A$7,IF(OR(I92='Liste déroulante'!$F$8,J92='Liste déroulante'!$G$7,'Données produit'!K92='Liste déroulante'!$H$7),'Liste déroulante'!$A$8,0))</f>
        <v>0</v>
      </c>
      <c r="P92" s="43"/>
      <c r="Q92" s="43"/>
      <c r="R92" s="43"/>
      <c r="S92" s="45">
        <f>IF(OR(P92='Liste déroulante'!$L$5,P92='Liste déroulante'!$L$6,P92='Liste déroulante'!$L$7,Q92='Liste déroulante'!$M$5,R92='Liste déroulante'!$N$5),'Liste déroulante'!$A$7,IF(P92='Liste déroulante'!$L$8,'Liste déroulante'!$A$8,0))</f>
        <v>0</v>
      </c>
      <c r="T92" s="43"/>
      <c r="U92" s="43"/>
      <c r="V92" s="43"/>
      <c r="W92" s="43"/>
      <c r="X92" s="45">
        <f>IF(OR(T92='Liste déroulante'!$O$5,T92='Liste déroulante'!$O$6,T92='Liste déroulante'!$O$7,T92='Liste déroulante'!$O$9,T92='Liste déroulante'!$O$10,T92='Liste déroulante'!$O$11,T92='Liste déroulante'!$O$12,U92='Liste déroulante'!$P$5,U92='Liste déroulante'!$P$6,V92='Liste déroulante'!$Q$5,W92='Liste déroulante'!$R$5),'Liste déroulante'!$A$7,IF(OR(T92='Liste déroulante'!$O$8,'Données produit'!T92='Liste déroulante'!$O$13),'Liste déroulante'!$A$8,0))</f>
        <v>0</v>
      </c>
      <c r="Y92" s="43"/>
      <c r="Z92" s="43"/>
      <c r="AA92" s="43"/>
      <c r="AB92" s="43"/>
      <c r="AC92" s="43"/>
      <c r="AD92" s="43"/>
      <c r="AE92" s="43"/>
      <c r="AF92" s="43"/>
      <c r="AG92" s="43"/>
      <c r="AH92" s="45">
        <f>IF(OR(Y92='Liste déroulante'!$S$5,Y92='Liste déroulante'!$S$7,Z92='Liste déroulante'!$T$5,AA92='Liste déroulante'!$U$5,'Données produit'!AD92='Liste déroulante'!$X$5,AG92='Liste déroulante'!$AA$5),"Catégorie E",IF(OR(Y92='Liste déroulante'!$S$6,Y92='Liste déroulante'!$S$8),"Catégorie D",IF(OR(AA92='Liste déroulante'!$U$6,AA92='Liste déroulante'!$U$7,'Données produit'!AB92='Liste déroulante'!$V$5,'Données produit'!AB92='Liste déroulante'!$V$6,'Données produit'!AC92='Liste déroulante'!$W$5,'Données produit'!AC92='Liste déroulante'!$W$6,'Données produit'!AC92='Liste déroulante'!$W$7,'Données produit'!AC92='Liste déroulante'!$W$8,AD92='Liste déroulante'!$X$6,AE92='Liste déroulante'!$Y$5,AF92='Liste déroulante'!$Z$5),1,0)))</f>
        <v>0</v>
      </c>
      <c r="AI92" s="43"/>
      <c r="AJ92" s="43"/>
      <c r="AK92" s="43"/>
      <c r="AL92" s="43"/>
      <c r="AM92" s="45">
        <f>IF((OR(AI92='Liste déroulante'!$AC$5,AI92='Liste déroulante'!$AC$6,AI92='Liste déroulante'!$AC$7,AJ92='Liste déroulante'!$AD$5,AK92='Liste déroulante'!$AE$5,AL92='Liste déroulante'!$AG$5)),'Liste déroulante'!$A$7,0)</f>
        <v>0</v>
      </c>
      <c r="AN92" s="43"/>
      <c r="AO92" s="43"/>
      <c r="AP92" s="43"/>
      <c r="AQ92" s="45">
        <f>IF(OR(AN92='Liste déroulante'!$AH$5,'Données produit'!AN92='Liste déroulante'!$AH$6,'Données produit'!AN92='Liste déroulante'!$AH$7,'Données produit'!AO92='Liste déroulante'!$AI$5,'Données produit'!AP92='Liste déroulante'!$AJ$5),'Liste déroulante'!$A$8,0)</f>
        <v>0</v>
      </c>
      <c r="AR92" s="43"/>
      <c r="AS92" s="45">
        <f>IF(AR92='Liste déroulante'!$AK$5,4,0)</f>
        <v>0</v>
      </c>
      <c r="AT92" s="63"/>
      <c r="AU92" s="71">
        <f>IF(AT92='Liste déroulante'!$AL$5,3,IF(AT92='Liste déroulante'!$AL$6,3,IF(AT92='Liste déroulante'!$AL$7,2,IF(AT92='Liste déroulante'!$AL$8,1,0))))</f>
        <v>0</v>
      </c>
      <c r="AV92" s="63"/>
      <c r="AW92" s="71">
        <f>IF(AV92='Liste déroulante'!$AM$5,3,IF(AV92='Liste déroulante'!$AM$6,3,IF(AV92='Liste déroulante'!$AM$7,2,IF(AV92='Liste déroulante'!$AM$8,1,0))))</f>
        <v>0</v>
      </c>
      <c r="AX92" s="63"/>
      <c r="AY92" s="72">
        <f>IF(AX92='Liste déroulante'!$AN$5,3,IF(AX92='Liste déroulante'!$AN$6,3,IF(AX92='Liste déroulante'!$AN$7,2,IF(AX92='Liste déroulante'!$AN$8,1,0))))</f>
        <v>0</v>
      </c>
      <c r="AZ92" s="73"/>
      <c r="BA92" s="72">
        <f>IF(OR(AZ92='Liste déroulante'!$AO$5,'Données produit'!AZ92='Liste déroulante'!$AO$6,'Données produit'!AZ92='Liste déroulante'!$AO$7),3,IF('Données produit'!AZ92='Liste déroulante'!$AO$8,2,0))</f>
        <v>0</v>
      </c>
      <c r="BB92" s="63"/>
      <c r="BC92" s="72">
        <f>IF(BB92='Liste déroulante'!$AP$5,3,IF('Données produit'!BB92='Liste déroulante'!$AP$6,2,0))</f>
        <v>0</v>
      </c>
      <c r="BD92" s="63"/>
      <c r="BE92" s="72">
        <f>IF(OR(BD92='Liste déroulante'!$AQ$5,BD92='Liste déroulante'!$AQ$9,BD92='Liste déroulante'!$AQ$10),4,IF(OR(BD92='Liste déroulante'!$AQ$6,BD92='Liste déroulante'!$AQ$11,BD92='Liste déroulante'!$AQ$12),3,IF(OR(BD92='Liste déroulante'!$AQ$7,BD92='Liste déroulante'!$AQ$8,BD92='Liste déroulante'!$AQ$11,BD92='Liste déroulante'!$AQ$12),2,0)))</f>
        <v>0</v>
      </c>
      <c r="BF92" s="63"/>
      <c r="BG92" s="72">
        <f>IF(BF92='Liste déroulante'!$AR$5,4,IF('Données produit'!BF92='Liste déroulante'!$AR$6,3,0))</f>
        <v>0</v>
      </c>
      <c r="BH92" s="63"/>
      <c r="BI92" s="72">
        <f>IF(BH92='Liste déroulante'!$AS$5,3,0)</f>
        <v>0</v>
      </c>
      <c r="BJ92" s="63"/>
      <c r="BK92" s="72">
        <f>IF(BJ92='Liste déroulante'!$AT$5,4,0)</f>
        <v>0</v>
      </c>
      <c r="BL92" s="63"/>
      <c r="BM92" s="72">
        <f>IF(BL92='Liste déroulante'!$AU$5,4,IF('Données produit'!BL92='Liste déroulante'!$AU$6,3,IF(OR('Données produit'!BL92='Liste déroulante'!$AU$7,'Données produit'!BL92='Liste déroulante'!$AU$8),2,0)))</f>
        <v>0</v>
      </c>
      <c r="BN92" s="43"/>
      <c r="BO92" s="43"/>
      <c r="BP92" s="43"/>
      <c r="BQ92" s="43"/>
      <c r="BR92" s="43"/>
      <c r="BS92" s="49"/>
      <c r="BT92" s="45">
        <f>IF(OR(BN92='Liste déroulante'!$AV$5,BN92='Liste déroulante'!$AV$6,BO92='Liste déroulante'!$AW$5,'Données produit'!BP92='Liste déroulante'!$AX$5,BQ92='Liste déroulante'!$AY$5),"Catégorie E",IF(OR(BR92='Liste déroulante'!$AZ$5,BS92='Liste déroulante'!$BA$5),1,0))</f>
        <v>0</v>
      </c>
      <c r="BU92" s="43"/>
      <c r="BV92" s="43"/>
      <c r="BW92" s="75"/>
      <c r="BX92" s="44">
        <f>IF(OR(BU92='Liste déroulante'!$BB$5,'Données produit'!BU92='Liste déroulante'!$BB$6),"Catégorie E",IF(BV92='Liste déroulante'!$BD$5,4,IF(BW92='Liste déroulante'!$BE$5,1,0)))</f>
        <v>0</v>
      </c>
      <c r="BY92" s="43"/>
      <c r="BZ92" s="43"/>
      <c r="CA92" s="45">
        <f>IF(BY92='Liste déroulante'!$BF$5,"Catégorie E",IF(BZ92='Liste déroulante'!$BG$5,1,0))</f>
        <v>0</v>
      </c>
      <c r="CB92" s="43"/>
      <c r="CC92" s="45">
        <f>IF(CB92='Liste déroulante'!$BH$5,"Catégorie E",0)</f>
        <v>0</v>
      </c>
      <c r="CD92" s="45">
        <f t="shared" si="20"/>
        <v>0</v>
      </c>
      <c r="CE92" s="45">
        <f t="shared" si="21"/>
        <v>0</v>
      </c>
      <c r="CF92" s="45">
        <f t="shared" si="22"/>
        <v>0</v>
      </c>
      <c r="CG92" s="45">
        <f t="shared" si="23"/>
        <v>0</v>
      </c>
      <c r="CH92" s="45">
        <f t="shared" si="24"/>
        <v>0</v>
      </c>
      <c r="CI92" s="45">
        <f t="shared" si="25"/>
        <v>0</v>
      </c>
      <c r="CJ92" s="45">
        <f t="shared" si="26"/>
        <v>0</v>
      </c>
      <c r="CK92" s="44">
        <f t="shared" si="29"/>
        <v>0</v>
      </c>
      <c r="CL92" s="44">
        <f>LARGE('Données produit'!O92:BI92,1)</f>
        <v>0</v>
      </c>
      <c r="CM92" s="44">
        <f t="shared" si="27"/>
        <v>0</v>
      </c>
      <c r="CN92" s="44">
        <f>LARGE('Données produit'!BJ92:CK92,1)</f>
        <v>0</v>
      </c>
      <c r="CO92" s="44">
        <f t="shared" si="28"/>
        <v>0</v>
      </c>
    </row>
    <row r="93" spans="9:93" x14ac:dyDescent="0.35">
      <c r="I93" s="43"/>
      <c r="J93" s="43"/>
      <c r="K93" s="43"/>
      <c r="L93" s="43"/>
      <c r="M93" s="43"/>
      <c r="N93" s="43"/>
      <c r="O93" s="45">
        <f>IF(OR(I93='Liste déroulante'!$F$5,I93='Liste déroulante'!$F$6,I93='Liste déroulante'!$F$7,J93='Liste déroulante'!$G$5,J93='Liste déroulante'!$G$6,K93='Liste déroulante'!$H$5,K93='Liste déroulante'!$H$6,L93='Liste déroulante'!$I$5,L93='Liste déroulante'!$I$6,M93='Liste déroulante'!$J$5,N93='Liste déroulante'!$K$5),'Liste déroulante'!$A$7,IF(OR(I93='Liste déroulante'!$F$8,J93='Liste déroulante'!$G$7,'Données produit'!K93='Liste déroulante'!$H$7),'Liste déroulante'!$A$8,0))</f>
        <v>0</v>
      </c>
      <c r="P93" s="43"/>
      <c r="Q93" s="43"/>
      <c r="R93" s="43"/>
      <c r="S93" s="45">
        <f>IF(OR(P93='Liste déroulante'!$L$5,P93='Liste déroulante'!$L$6,P93='Liste déroulante'!$L$7,Q93='Liste déroulante'!$M$5,R93='Liste déroulante'!$N$5),'Liste déroulante'!$A$7,IF(P93='Liste déroulante'!$L$8,'Liste déroulante'!$A$8,0))</f>
        <v>0</v>
      </c>
      <c r="T93" s="43"/>
      <c r="U93" s="43"/>
      <c r="V93" s="43"/>
      <c r="W93" s="43"/>
      <c r="X93" s="45">
        <f>IF(OR(T93='Liste déroulante'!$O$5,T93='Liste déroulante'!$O$6,T93='Liste déroulante'!$O$7,T93='Liste déroulante'!$O$9,T93='Liste déroulante'!$O$10,T93='Liste déroulante'!$O$11,T93='Liste déroulante'!$O$12,U93='Liste déroulante'!$P$5,U93='Liste déroulante'!$P$6,V93='Liste déroulante'!$Q$5,W93='Liste déroulante'!$R$5),'Liste déroulante'!$A$7,IF(OR(T93='Liste déroulante'!$O$8,'Données produit'!T93='Liste déroulante'!$O$13),'Liste déroulante'!$A$8,0))</f>
        <v>0</v>
      </c>
      <c r="Y93" s="43"/>
      <c r="Z93" s="43"/>
      <c r="AA93" s="43"/>
      <c r="AB93" s="43"/>
      <c r="AC93" s="43"/>
      <c r="AD93" s="43"/>
      <c r="AE93" s="43"/>
      <c r="AF93" s="43"/>
      <c r="AG93" s="43"/>
      <c r="AH93" s="45">
        <f>IF(OR(Y93='Liste déroulante'!$S$5,Y93='Liste déroulante'!$S$7,Z93='Liste déroulante'!$T$5,AA93='Liste déroulante'!$U$5,'Données produit'!AD93='Liste déroulante'!$X$5,AG93='Liste déroulante'!$AA$5),"Catégorie E",IF(OR(Y93='Liste déroulante'!$S$6,Y93='Liste déroulante'!$S$8),"Catégorie D",IF(OR(AA93='Liste déroulante'!$U$6,AA93='Liste déroulante'!$U$7,'Données produit'!AB93='Liste déroulante'!$V$5,'Données produit'!AB93='Liste déroulante'!$V$6,'Données produit'!AC93='Liste déroulante'!$W$5,'Données produit'!AC93='Liste déroulante'!$W$6,'Données produit'!AC93='Liste déroulante'!$W$7,'Données produit'!AC93='Liste déroulante'!$W$8,AD93='Liste déroulante'!$X$6,AE93='Liste déroulante'!$Y$5,AF93='Liste déroulante'!$Z$5),1,0)))</f>
        <v>0</v>
      </c>
      <c r="AI93" s="43"/>
      <c r="AJ93" s="43"/>
      <c r="AK93" s="43"/>
      <c r="AL93" s="43"/>
      <c r="AM93" s="45">
        <f>IF((OR(AI93='Liste déroulante'!$AC$5,AI93='Liste déroulante'!$AC$6,AI93='Liste déroulante'!$AC$7,AJ93='Liste déroulante'!$AD$5,AK93='Liste déroulante'!$AE$5,AL93='Liste déroulante'!$AG$5)),'Liste déroulante'!$A$7,0)</f>
        <v>0</v>
      </c>
      <c r="AN93" s="43"/>
      <c r="AO93" s="43"/>
      <c r="AP93" s="43"/>
      <c r="AQ93" s="45">
        <f>IF(OR(AN93='Liste déroulante'!$AH$5,'Données produit'!AN93='Liste déroulante'!$AH$6,'Données produit'!AN93='Liste déroulante'!$AH$7,'Données produit'!AO93='Liste déroulante'!$AI$5,'Données produit'!AP93='Liste déroulante'!$AJ$5),'Liste déroulante'!$A$8,0)</f>
        <v>0</v>
      </c>
      <c r="AR93" s="43"/>
      <c r="AS93" s="45">
        <f>IF(AR93='Liste déroulante'!$AK$5,4,0)</f>
        <v>0</v>
      </c>
      <c r="AT93" s="63"/>
      <c r="AU93" s="71">
        <f>IF(AT93='Liste déroulante'!$AL$5,3,IF(AT93='Liste déroulante'!$AL$6,3,IF(AT93='Liste déroulante'!$AL$7,2,IF(AT93='Liste déroulante'!$AL$8,1,0))))</f>
        <v>0</v>
      </c>
      <c r="AV93" s="63"/>
      <c r="AW93" s="71">
        <f>IF(AV93='Liste déroulante'!$AM$5,3,IF(AV93='Liste déroulante'!$AM$6,3,IF(AV93='Liste déroulante'!$AM$7,2,IF(AV93='Liste déroulante'!$AM$8,1,0))))</f>
        <v>0</v>
      </c>
      <c r="AX93" s="63"/>
      <c r="AY93" s="72">
        <f>IF(AX93='Liste déroulante'!$AN$5,3,IF(AX93='Liste déroulante'!$AN$6,3,IF(AX93='Liste déroulante'!$AN$7,2,IF(AX93='Liste déroulante'!$AN$8,1,0))))</f>
        <v>0</v>
      </c>
      <c r="AZ93" s="73"/>
      <c r="BA93" s="72">
        <f>IF(OR(AZ93='Liste déroulante'!$AO$5,'Données produit'!AZ93='Liste déroulante'!$AO$6,'Données produit'!AZ93='Liste déroulante'!$AO$7),3,IF('Données produit'!AZ93='Liste déroulante'!$AO$8,2,0))</f>
        <v>0</v>
      </c>
      <c r="BB93" s="63"/>
      <c r="BC93" s="72">
        <f>IF(BB93='Liste déroulante'!$AP$5,3,IF('Données produit'!BB93='Liste déroulante'!$AP$6,2,0))</f>
        <v>0</v>
      </c>
      <c r="BD93" s="63"/>
      <c r="BE93" s="72">
        <f>IF(OR(BD93='Liste déroulante'!$AQ$5,BD93='Liste déroulante'!$AQ$9,BD93='Liste déroulante'!$AQ$10),4,IF(OR(BD93='Liste déroulante'!$AQ$6,BD93='Liste déroulante'!$AQ$11,BD93='Liste déroulante'!$AQ$12),3,IF(OR(BD93='Liste déroulante'!$AQ$7,BD93='Liste déroulante'!$AQ$8,BD93='Liste déroulante'!$AQ$11,BD93='Liste déroulante'!$AQ$12),2,0)))</f>
        <v>0</v>
      </c>
      <c r="BF93" s="63"/>
      <c r="BG93" s="72">
        <f>IF(BF93='Liste déroulante'!$AR$5,4,IF('Données produit'!BF93='Liste déroulante'!$AR$6,3,0))</f>
        <v>0</v>
      </c>
      <c r="BH93" s="63"/>
      <c r="BI93" s="72">
        <f>IF(BH93='Liste déroulante'!$AS$5,3,0)</f>
        <v>0</v>
      </c>
      <c r="BJ93" s="63"/>
      <c r="BK93" s="72">
        <f>IF(BJ93='Liste déroulante'!$AT$5,4,0)</f>
        <v>0</v>
      </c>
      <c r="BL93" s="63"/>
      <c r="BM93" s="72">
        <f>IF(BL93='Liste déroulante'!$AU$5,4,IF('Données produit'!BL93='Liste déroulante'!$AU$6,3,IF(OR('Données produit'!BL93='Liste déroulante'!$AU$7,'Données produit'!BL93='Liste déroulante'!$AU$8),2,0)))</f>
        <v>0</v>
      </c>
      <c r="BN93" s="43"/>
      <c r="BO93" s="43"/>
      <c r="BP93" s="43"/>
      <c r="BQ93" s="43"/>
      <c r="BR93" s="43"/>
      <c r="BS93" s="49"/>
      <c r="BT93" s="45">
        <f>IF(OR(BN93='Liste déroulante'!$AV$5,BN93='Liste déroulante'!$AV$6,BO93='Liste déroulante'!$AW$5,'Données produit'!BP93='Liste déroulante'!$AX$5,BQ93='Liste déroulante'!$AY$5),"Catégorie E",IF(OR(BR93='Liste déroulante'!$AZ$5,BS93='Liste déroulante'!$BA$5),1,0))</f>
        <v>0</v>
      </c>
      <c r="BU93" s="43"/>
      <c r="BV93" s="43"/>
      <c r="BW93" s="75"/>
      <c r="BX93" s="44">
        <f>IF(OR(BU93='Liste déroulante'!$BB$5,'Données produit'!BU93='Liste déroulante'!$BB$6),"Catégorie E",IF(BV93='Liste déroulante'!$BD$5,4,IF(BW93='Liste déroulante'!$BE$5,1,0)))</f>
        <v>0</v>
      </c>
      <c r="BY93" s="43"/>
      <c r="BZ93" s="43"/>
      <c r="CA93" s="45">
        <f>IF(BY93='Liste déroulante'!$BF$5,"Catégorie E",IF(BZ93='Liste déroulante'!$BG$5,1,0))</f>
        <v>0</v>
      </c>
      <c r="CB93" s="43"/>
      <c r="CC93" s="45">
        <f>IF(CB93='Liste déroulante'!$BH$5,"Catégorie E",0)</f>
        <v>0</v>
      </c>
      <c r="CD93" s="45">
        <f t="shared" si="20"/>
        <v>0</v>
      </c>
      <c r="CE93" s="45">
        <f t="shared" si="21"/>
        <v>0</v>
      </c>
      <c r="CF93" s="45">
        <f t="shared" si="22"/>
        <v>0</v>
      </c>
      <c r="CG93" s="45">
        <f t="shared" si="23"/>
        <v>0</v>
      </c>
      <c r="CH93" s="45">
        <f t="shared" si="24"/>
        <v>0</v>
      </c>
      <c r="CI93" s="45">
        <f t="shared" si="25"/>
        <v>0</v>
      </c>
      <c r="CJ93" s="45">
        <f t="shared" si="26"/>
        <v>0</v>
      </c>
      <c r="CK93" s="44">
        <f t="shared" si="29"/>
        <v>0</v>
      </c>
      <c r="CL93" s="44">
        <f>LARGE('Données produit'!O93:BI93,1)</f>
        <v>0</v>
      </c>
      <c r="CM93" s="44">
        <f t="shared" si="27"/>
        <v>0</v>
      </c>
      <c r="CN93" s="44">
        <f>LARGE('Données produit'!BJ93:CK93,1)</f>
        <v>0</v>
      </c>
      <c r="CO93" s="44">
        <f t="shared" si="28"/>
        <v>0</v>
      </c>
    </row>
    <row r="94" spans="9:93" x14ac:dyDescent="0.35">
      <c r="I94" s="43"/>
      <c r="J94" s="43"/>
      <c r="K94" s="43"/>
      <c r="L94" s="43"/>
      <c r="M94" s="43"/>
      <c r="N94" s="43"/>
      <c r="O94" s="45">
        <f>IF(OR(I94='Liste déroulante'!$F$5,I94='Liste déroulante'!$F$6,I94='Liste déroulante'!$F$7,J94='Liste déroulante'!$G$5,J94='Liste déroulante'!$G$6,K94='Liste déroulante'!$H$5,K94='Liste déroulante'!$H$6,L94='Liste déroulante'!$I$5,L94='Liste déroulante'!$I$6,M94='Liste déroulante'!$J$5,N94='Liste déroulante'!$K$5),'Liste déroulante'!$A$7,IF(OR(I94='Liste déroulante'!$F$8,J94='Liste déroulante'!$G$7,'Données produit'!K94='Liste déroulante'!$H$7),'Liste déroulante'!$A$8,0))</f>
        <v>0</v>
      </c>
      <c r="P94" s="43"/>
      <c r="Q94" s="43"/>
      <c r="R94" s="43"/>
      <c r="S94" s="45">
        <f>IF(OR(P94='Liste déroulante'!$L$5,P94='Liste déroulante'!$L$6,P94='Liste déroulante'!$L$7,Q94='Liste déroulante'!$M$5,R94='Liste déroulante'!$N$5),'Liste déroulante'!$A$7,IF(P94='Liste déroulante'!$L$8,'Liste déroulante'!$A$8,0))</f>
        <v>0</v>
      </c>
      <c r="T94" s="43"/>
      <c r="U94" s="43"/>
      <c r="V94" s="43"/>
      <c r="W94" s="43"/>
      <c r="X94" s="45">
        <f>IF(OR(T94='Liste déroulante'!$O$5,T94='Liste déroulante'!$O$6,T94='Liste déroulante'!$O$7,T94='Liste déroulante'!$O$9,T94='Liste déroulante'!$O$10,T94='Liste déroulante'!$O$11,T94='Liste déroulante'!$O$12,U94='Liste déroulante'!$P$5,U94='Liste déroulante'!$P$6,V94='Liste déroulante'!$Q$5,W94='Liste déroulante'!$R$5),'Liste déroulante'!$A$7,IF(OR(T94='Liste déroulante'!$O$8,'Données produit'!T94='Liste déroulante'!$O$13),'Liste déroulante'!$A$8,0))</f>
        <v>0</v>
      </c>
      <c r="Y94" s="43"/>
      <c r="Z94" s="43"/>
      <c r="AA94" s="43"/>
      <c r="AB94" s="43"/>
      <c r="AC94" s="43"/>
      <c r="AD94" s="43"/>
      <c r="AE94" s="43"/>
      <c r="AF94" s="43"/>
      <c r="AG94" s="43"/>
      <c r="AH94" s="45">
        <f>IF(OR(Y94='Liste déroulante'!$S$5,Y94='Liste déroulante'!$S$7,Z94='Liste déroulante'!$T$5,AA94='Liste déroulante'!$U$5,'Données produit'!AD94='Liste déroulante'!$X$5,AG94='Liste déroulante'!$AA$5),"Catégorie E",IF(OR(Y94='Liste déroulante'!$S$6,Y94='Liste déroulante'!$S$8),"Catégorie D",IF(OR(AA94='Liste déroulante'!$U$6,AA94='Liste déroulante'!$U$7,'Données produit'!AB94='Liste déroulante'!$V$5,'Données produit'!AB94='Liste déroulante'!$V$6,'Données produit'!AC94='Liste déroulante'!$W$5,'Données produit'!AC94='Liste déroulante'!$W$6,'Données produit'!AC94='Liste déroulante'!$W$7,'Données produit'!AC94='Liste déroulante'!$W$8,AD94='Liste déroulante'!$X$6,AE94='Liste déroulante'!$Y$5,AF94='Liste déroulante'!$Z$5),1,0)))</f>
        <v>0</v>
      </c>
      <c r="AI94" s="43"/>
      <c r="AJ94" s="43"/>
      <c r="AK94" s="43"/>
      <c r="AL94" s="43"/>
      <c r="AM94" s="45">
        <f>IF((OR(AI94='Liste déroulante'!$AC$5,AI94='Liste déroulante'!$AC$6,AI94='Liste déroulante'!$AC$7,AJ94='Liste déroulante'!$AD$5,AK94='Liste déroulante'!$AE$5,AL94='Liste déroulante'!$AG$5)),'Liste déroulante'!$A$7,0)</f>
        <v>0</v>
      </c>
      <c r="AN94" s="43"/>
      <c r="AO94" s="43"/>
      <c r="AP94" s="43"/>
      <c r="AQ94" s="45">
        <f>IF(OR(AN94='Liste déroulante'!$AH$5,'Données produit'!AN94='Liste déroulante'!$AH$6,'Données produit'!AN94='Liste déroulante'!$AH$7,'Données produit'!AO94='Liste déroulante'!$AI$5,'Données produit'!AP94='Liste déroulante'!$AJ$5),'Liste déroulante'!$A$8,0)</f>
        <v>0</v>
      </c>
      <c r="AR94" s="43"/>
      <c r="AS94" s="45">
        <f>IF(AR94='Liste déroulante'!$AK$5,4,0)</f>
        <v>0</v>
      </c>
      <c r="AT94" s="63"/>
      <c r="AU94" s="71">
        <f>IF(AT94='Liste déroulante'!$AL$5,3,IF(AT94='Liste déroulante'!$AL$6,3,IF(AT94='Liste déroulante'!$AL$7,2,IF(AT94='Liste déroulante'!$AL$8,1,0))))</f>
        <v>0</v>
      </c>
      <c r="AV94" s="63"/>
      <c r="AW94" s="71">
        <f>IF(AV94='Liste déroulante'!$AM$5,3,IF(AV94='Liste déroulante'!$AM$6,3,IF(AV94='Liste déroulante'!$AM$7,2,IF(AV94='Liste déroulante'!$AM$8,1,0))))</f>
        <v>0</v>
      </c>
      <c r="AX94" s="63"/>
      <c r="AY94" s="72">
        <f>IF(AX94='Liste déroulante'!$AN$5,3,IF(AX94='Liste déroulante'!$AN$6,3,IF(AX94='Liste déroulante'!$AN$7,2,IF(AX94='Liste déroulante'!$AN$8,1,0))))</f>
        <v>0</v>
      </c>
      <c r="AZ94" s="73"/>
      <c r="BA94" s="72">
        <f>IF(OR(AZ94='Liste déroulante'!$AO$5,'Données produit'!AZ94='Liste déroulante'!$AO$6,'Données produit'!AZ94='Liste déroulante'!$AO$7),3,IF('Données produit'!AZ94='Liste déroulante'!$AO$8,2,0))</f>
        <v>0</v>
      </c>
      <c r="BB94" s="63"/>
      <c r="BC94" s="72">
        <f>IF(BB94='Liste déroulante'!$AP$5,3,IF('Données produit'!BB94='Liste déroulante'!$AP$6,2,0))</f>
        <v>0</v>
      </c>
      <c r="BD94" s="63"/>
      <c r="BE94" s="72">
        <f>IF(OR(BD94='Liste déroulante'!$AQ$5,BD94='Liste déroulante'!$AQ$9,BD94='Liste déroulante'!$AQ$10),4,IF(OR(BD94='Liste déroulante'!$AQ$6,BD94='Liste déroulante'!$AQ$11,BD94='Liste déroulante'!$AQ$12),3,IF(OR(BD94='Liste déroulante'!$AQ$7,BD94='Liste déroulante'!$AQ$8,BD94='Liste déroulante'!$AQ$11,BD94='Liste déroulante'!$AQ$12),2,0)))</f>
        <v>0</v>
      </c>
      <c r="BF94" s="63"/>
      <c r="BG94" s="72">
        <f>IF(BF94='Liste déroulante'!$AR$5,4,IF('Données produit'!BF94='Liste déroulante'!$AR$6,3,0))</f>
        <v>0</v>
      </c>
      <c r="BH94" s="63"/>
      <c r="BI94" s="72">
        <f>IF(BH94='Liste déroulante'!$AS$5,3,0)</f>
        <v>0</v>
      </c>
      <c r="BJ94" s="63"/>
      <c r="BK94" s="72">
        <f>IF(BJ94='Liste déroulante'!$AT$5,4,0)</f>
        <v>0</v>
      </c>
      <c r="BL94" s="63"/>
      <c r="BM94" s="72">
        <f>IF(BL94='Liste déroulante'!$AU$5,4,IF('Données produit'!BL94='Liste déroulante'!$AU$6,3,IF(OR('Données produit'!BL94='Liste déroulante'!$AU$7,'Données produit'!BL94='Liste déroulante'!$AU$8),2,0)))</f>
        <v>0</v>
      </c>
      <c r="BN94" s="43"/>
      <c r="BO94" s="43"/>
      <c r="BP94" s="43"/>
      <c r="BQ94" s="43"/>
      <c r="BR94" s="43"/>
      <c r="BS94" s="49"/>
      <c r="BT94" s="45">
        <f>IF(OR(BN94='Liste déroulante'!$AV$5,BN94='Liste déroulante'!$AV$6,BO94='Liste déroulante'!$AW$5,'Données produit'!BP94='Liste déroulante'!$AX$5,BQ94='Liste déroulante'!$AY$5),"Catégorie E",IF(OR(BR94='Liste déroulante'!$AZ$5,BS94='Liste déroulante'!$BA$5),1,0))</f>
        <v>0</v>
      </c>
      <c r="BU94" s="43"/>
      <c r="BV94" s="43"/>
      <c r="BW94" s="75"/>
      <c r="BX94" s="44">
        <f>IF(OR(BU94='Liste déroulante'!$BB$5,'Données produit'!BU94='Liste déroulante'!$BB$6),"Catégorie E",IF(BV94='Liste déroulante'!$BD$5,4,IF(BW94='Liste déroulante'!$BE$5,1,0)))</f>
        <v>0</v>
      </c>
      <c r="BY94" s="43"/>
      <c r="BZ94" s="43"/>
      <c r="CA94" s="45">
        <f>IF(BY94='Liste déroulante'!$BF$5,"Catégorie E",IF(BZ94='Liste déroulante'!$BG$5,1,0))</f>
        <v>0</v>
      </c>
      <c r="CB94" s="43"/>
      <c r="CC94" s="45">
        <f>IF(CB94='Liste déroulante'!$BH$5,"Catégorie E",0)</f>
        <v>0</v>
      </c>
      <c r="CD94" s="45">
        <f t="shared" si="20"/>
        <v>0</v>
      </c>
      <c r="CE94" s="45">
        <f t="shared" si="21"/>
        <v>0</v>
      </c>
      <c r="CF94" s="45">
        <f t="shared" si="22"/>
        <v>0</v>
      </c>
      <c r="CG94" s="45">
        <f t="shared" si="23"/>
        <v>0</v>
      </c>
      <c r="CH94" s="45">
        <f t="shared" si="24"/>
        <v>0</v>
      </c>
      <c r="CI94" s="45">
        <f t="shared" si="25"/>
        <v>0</v>
      </c>
      <c r="CJ94" s="45">
        <f t="shared" si="26"/>
        <v>0</v>
      </c>
      <c r="CK94" s="44">
        <f t="shared" si="29"/>
        <v>0</v>
      </c>
      <c r="CL94" s="44">
        <f>LARGE('Données produit'!O94:BI94,1)</f>
        <v>0</v>
      </c>
      <c r="CM94" s="44">
        <f t="shared" si="27"/>
        <v>0</v>
      </c>
      <c r="CN94" s="44">
        <f>LARGE('Données produit'!BJ94:CK94,1)</f>
        <v>0</v>
      </c>
      <c r="CO94" s="44">
        <f t="shared" si="28"/>
        <v>0</v>
      </c>
    </row>
    <row r="95" spans="9:93" x14ac:dyDescent="0.35">
      <c r="I95" s="43"/>
      <c r="J95" s="43"/>
      <c r="K95" s="43"/>
      <c r="L95" s="43"/>
      <c r="M95" s="43"/>
      <c r="N95" s="43"/>
      <c r="O95" s="45">
        <f>IF(OR(I95='Liste déroulante'!$F$5,I95='Liste déroulante'!$F$6,I95='Liste déroulante'!$F$7,J95='Liste déroulante'!$G$5,J95='Liste déroulante'!$G$6,K95='Liste déroulante'!$H$5,K95='Liste déroulante'!$H$6,L95='Liste déroulante'!$I$5,L95='Liste déroulante'!$I$6,M95='Liste déroulante'!$J$5,N95='Liste déroulante'!$K$5),'Liste déroulante'!$A$7,IF(OR(I95='Liste déroulante'!$F$8,J95='Liste déroulante'!$G$7,'Données produit'!K95='Liste déroulante'!$H$7),'Liste déroulante'!$A$8,0))</f>
        <v>0</v>
      </c>
      <c r="P95" s="43"/>
      <c r="Q95" s="43"/>
      <c r="R95" s="43"/>
      <c r="S95" s="45">
        <f>IF(OR(P95='Liste déroulante'!$L$5,P95='Liste déroulante'!$L$6,P95='Liste déroulante'!$L$7,Q95='Liste déroulante'!$M$5,R95='Liste déroulante'!$N$5),'Liste déroulante'!$A$7,IF(P95='Liste déroulante'!$L$8,'Liste déroulante'!$A$8,0))</f>
        <v>0</v>
      </c>
      <c r="T95" s="43"/>
      <c r="U95" s="43"/>
      <c r="V95" s="43"/>
      <c r="W95" s="43"/>
      <c r="X95" s="45">
        <f>IF(OR(T95='Liste déroulante'!$O$5,T95='Liste déroulante'!$O$6,T95='Liste déroulante'!$O$7,T95='Liste déroulante'!$O$9,T95='Liste déroulante'!$O$10,T95='Liste déroulante'!$O$11,T95='Liste déroulante'!$O$12,U95='Liste déroulante'!$P$5,U95='Liste déroulante'!$P$6,V95='Liste déroulante'!$Q$5,W95='Liste déroulante'!$R$5),'Liste déroulante'!$A$7,IF(OR(T95='Liste déroulante'!$O$8,'Données produit'!T95='Liste déroulante'!$O$13),'Liste déroulante'!$A$8,0))</f>
        <v>0</v>
      </c>
      <c r="Y95" s="43"/>
      <c r="Z95" s="43"/>
      <c r="AA95" s="43"/>
      <c r="AB95" s="43"/>
      <c r="AC95" s="43"/>
      <c r="AD95" s="43"/>
      <c r="AE95" s="43"/>
      <c r="AF95" s="43"/>
      <c r="AG95" s="43"/>
      <c r="AH95" s="45">
        <f>IF(OR(Y95='Liste déroulante'!$S$5,Y95='Liste déroulante'!$S$7,Z95='Liste déroulante'!$T$5,AA95='Liste déroulante'!$U$5,'Données produit'!AD95='Liste déroulante'!$X$5,AG95='Liste déroulante'!$AA$5),"Catégorie E",IF(OR(Y95='Liste déroulante'!$S$6,Y95='Liste déroulante'!$S$8),"Catégorie D",IF(OR(AA95='Liste déroulante'!$U$6,AA95='Liste déroulante'!$U$7,'Données produit'!AB95='Liste déroulante'!$V$5,'Données produit'!AB95='Liste déroulante'!$V$6,'Données produit'!AC95='Liste déroulante'!$W$5,'Données produit'!AC95='Liste déroulante'!$W$6,'Données produit'!AC95='Liste déroulante'!$W$7,'Données produit'!AC95='Liste déroulante'!$W$8,AD95='Liste déroulante'!$X$6,AE95='Liste déroulante'!$Y$5,AF95='Liste déroulante'!$Z$5),1,0)))</f>
        <v>0</v>
      </c>
      <c r="AI95" s="43"/>
      <c r="AJ95" s="43"/>
      <c r="AK95" s="43"/>
      <c r="AL95" s="43"/>
      <c r="AM95" s="45">
        <f>IF((OR(AI95='Liste déroulante'!$AC$5,AI95='Liste déroulante'!$AC$6,AI95='Liste déroulante'!$AC$7,AJ95='Liste déroulante'!$AD$5,AK95='Liste déroulante'!$AE$5,AL95='Liste déroulante'!$AG$5)),'Liste déroulante'!$A$7,0)</f>
        <v>0</v>
      </c>
      <c r="AN95" s="43"/>
      <c r="AO95" s="43"/>
      <c r="AP95" s="43"/>
      <c r="AQ95" s="45">
        <f>IF(OR(AN95='Liste déroulante'!$AH$5,'Données produit'!AN95='Liste déroulante'!$AH$6,'Données produit'!AN95='Liste déroulante'!$AH$7,'Données produit'!AO95='Liste déroulante'!$AI$5,'Données produit'!AP95='Liste déroulante'!$AJ$5),'Liste déroulante'!$A$8,0)</f>
        <v>0</v>
      </c>
      <c r="AR95" s="43"/>
      <c r="AS95" s="45">
        <f>IF(AR95='Liste déroulante'!$AK$5,4,0)</f>
        <v>0</v>
      </c>
      <c r="AT95" s="63"/>
      <c r="AU95" s="71">
        <f>IF(AT95='Liste déroulante'!$AL$5,3,IF(AT95='Liste déroulante'!$AL$6,3,IF(AT95='Liste déroulante'!$AL$7,2,IF(AT95='Liste déroulante'!$AL$8,1,0))))</f>
        <v>0</v>
      </c>
      <c r="AV95" s="63"/>
      <c r="AW95" s="71">
        <f>IF(AV95='Liste déroulante'!$AM$5,3,IF(AV95='Liste déroulante'!$AM$6,3,IF(AV95='Liste déroulante'!$AM$7,2,IF(AV95='Liste déroulante'!$AM$8,1,0))))</f>
        <v>0</v>
      </c>
      <c r="AX95" s="63"/>
      <c r="AY95" s="72">
        <f>IF(AX95='Liste déroulante'!$AN$5,3,IF(AX95='Liste déroulante'!$AN$6,3,IF(AX95='Liste déroulante'!$AN$7,2,IF(AX95='Liste déroulante'!$AN$8,1,0))))</f>
        <v>0</v>
      </c>
      <c r="AZ95" s="73"/>
      <c r="BA95" s="72">
        <f>IF(OR(AZ95='Liste déroulante'!$AO$5,'Données produit'!AZ95='Liste déroulante'!$AO$6,'Données produit'!AZ95='Liste déroulante'!$AO$7),3,IF('Données produit'!AZ95='Liste déroulante'!$AO$8,2,0))</f>
        <v>0</v>
      </c>
      <c r="BB95" s="63"/>
      <c r="BC95" s="72">
        <f>IF(BB95='Liste déroulante'!$AP$5,3,IF('Données produit'!BB95='Liste déroulante'!$AP$6,2,0))</f>
        <v>0</v>
      </c>
      <c r="BD95" s="63"/>
      <c r="BE95" s="72">
        <f>IF(OR(BD95='Liste déroulante'!$AQ$5,BD95='Liste déroulante'!$AQ$9,BD95='Liste déroulante'!$AQ$10),4,IF(OR(BD95='Liste déroulante'!$AQ$6,BD95='Liste déroulante'!$AQ$11,BD95='Liste déroulante'!$AQ$12),3,IF(OR(BD95='Liste déroulante'!$AQ$7,BD95='Liste déroulante'!$AQ$8,BD95='Liste déroulante'!$AQ$11,BD95='Liste déroulante'!$AQ$12),2,0)))</f>
        <v>0</v>
      </c>
      <c r="BF95" s="63"/>
      <c r="BG95" s="72">
        <f>IF(BF95='Liste déroulante'!$AR$5,4,IF('Données produit'!BF95='Liste déroulante'!$AR$6,3,0))</f>
        <v>0</v>
      </c>
      <c r="BH95" s="63"/>
      <c r="BI95" s="72">
        <f>IF(BH95='Liste déroulante'!$AS$5,3,0)</f>
        <v>0</v>
      </c>
      <c r="BJ95" s="63"/>
      <c r="BK95" s="72">
        <f>IF(BJ95='Liste déroulante'!$AT$5,4,0)</f>
        <v>0</v>
      </c>
      <c r="BL95" s="63"/>
      <c r="BM95" s="72">
        <f>IF(BL95='Liste déroulante'!$AU$5,4,IF('Données produit'!BL95='Liste déroulante'!$AU$6,3,IF(OR('Données produit'!BL95='Liste déroulante'!$AU$7,'Données produit'!BL95='Liste déroulante'!$AU$8),2,0)))</f>
        <v>0</v>
      </c>
      <c r="BN95" s="43"/>
      <c r="BO95" s="43"/>
      <c r="BP95" s="43"/>
      <c r="BQ95" s="43"/>
      <c r="BR95" s="43"/>
      <c r="BS95" s="49"/>
      <c r="BT95" s="45">
        <f>IF(OR(BN95='Liste déroulante'!$AV$5,BN95='Liste déroulante'!$AV$6,BO95='Liste déroulante'!$AW$5,'Données produit'!BP95='Liste déroulante'!$AX$5,BQ95='Liste déroulante'!$AY$5),"Catégorie E",IF(OR(BR95='Liste déroulante'!$AZ$5,BS95='Liste déroulante'!$BA$5),1,0))</f>
        <v>0</v>
      </c>
      <c r="BU95" s="43"/>
      <c r="BV95" s="43"/>
      <c r="BW95" s="75"/>
      <c r="BX95" s="44">
        <f>IF(OR(BU95='Liste déroulante'!$BB$5,'Données produit'!BU95='Liste déroulante'!$BB$6),"Catégorie E",IF(BV95='Liste déroulante'!$BD$5,4,IF(BW95='Liste déroulante'!$BE$5,1,0)))</f>
        <v>0</v>
      </c>
      <c r="BY95" s="43"/>
      <c r="BZ95" s="43"/>
      <c r="CA95" s="45">
        <f>IF(BY95='Liste déroulante'!$BF$5,"Catégorie E",IF(BZ95='Liste déroulante'!$BG$5,1,0))</f>
        <v>0</v>
      </c>
      <c r="CB95" s="43"/>
      <c r="CC95" s="45">
        <f>IF(CB95='Liste déroulante'!$BH$5,"Catégorie E",0)</f>
        <v>0</v>
      </c>
      <c r="CD95" s="45">
        <f t="shared" si="20"/>
        <v>0</v>
      </c>
      <c r="CE95" s="45">
        <f t="shared" si="21"/>
        <v>0</v>
      </c>
      <c r="CF95" s="45">
        <f t="shared" si="22"/>
        <v>0</v>
      </c>
      <c r="CG95" s="45">
        <f t="shared" si="23"/>
        <v>0</v>
      </c>
      <c r="CH95" s="45">
        <f t="shared" si="24"/>
        <v>0</v>
      </c>
      <c r="CI95" s="45">
        <f t="shared" si="25"/>
        <v>0</v>
      </c>
      <c r="CJ95" s="45">
        <f t="shared" si="26"/>
        <v>0</v>
      </c>
      <c r="CK95" s="44">
        <f t="shared" si="29"/>
        <v>0</v>
      </c>
      <c r="CL95" s="44">
        <f>LARGE('Données produit'!O95:BI95,1)</f>
        <v>0</v>
      </c>
      <c r="CM95" s="44">
        <f t="shared" si="27"/>
        <v>0</v>
      </c>
      <c r="CN95" s="44">
        <f>LARGE('Données produit'!BJ95:CK95,1)</f>
        <v>0</v>
      </c>
      <c r="CO95" s="44">
        <f t="shared" si="28"/>
        <v>0</v>
      </c>
    </row>
    <row r="96" spans="9:93" x14ac:dyDescent="0.35">
      <c r="I96" s="43"/>
      <c r="J96" s="43"/>
      <c r="K96" s="43"/>
      <c r="L96" s="43"/>
      <c r="M96" s="43"/>
      <c r="N96" s="43"/>
      <c r="O96" s="45">
        <f>IF(OR(I96='Liste déroulante'!$F$5,I96='Liste déroulante'!$F$6,I96='Liste déroulante'!$F$7,J96='Liste déroulante'!$G$5,J96='Liste déroulante'!$G$6,K96='Liste déroulante'!$H$5,K96='Liste déroulante'!$H$6,L96='Liste déroulante'!$I$5,L96='Liste déroulante'!$I$6,M96='Liste déroulante'!$J$5,N96='Liste déroulante'!$K$5),'Liste déroulante'!$A$7,IF(OR(I96='Liste déroulante'!$F$8,J96='Liste déroulante'!$G$7,'Données produit'!K96='Liste déroulante'!$H$7),'Liste déroulante'!$A$8,0))</f>
        <v>0</v>
      </c>
      <c r="P96" s="43"/>
      <c r="Q96" s="43"/>
      <c r="R96" s="43"/>
      <c r="S96" s="45">
        <f>IF(OR(P96='Liste déroulante'!$L$5,P96='Liste déroulante'!$L$6,P96='Liste déroulante'!$L$7,Q96='Liste déroulante'!$M$5,R96='Liste déroulante'!$N$5),'Liste déroulante'!$A$7,IF(P96='Liste déroulante'!$L$8,'Liste déroulante'!$A$8,0))</f>
        <v>0</v>
      </c>
      <c r="T96" s="43"/>
      <c r="U96" s="43"/>
      <c r="V96" s="43"/>
      <c r="W96" s="43"/>
      <c r="X96" s="45">
        <f>IF(OR(T96='Liste déroulante'!$O$5,T96='Liste déroulante'!$O$6,T96='Liste déroulante'!$O$7,T96='Liste déroulante'!$O$9,T96='Liste déroulante'!$O$10,T96='Liste déroulante'!$O$11,T96='Liste déroulante'!$O$12,U96='Liste déroulante'!$P$5,U96='Liste déroulante'!$P$6,V96='Liste déroulante'!$Q$5,W96='Liste déroulante'!$R$5),'Liste déroulante'!$A$7,IF(OR(T96='Liste déroulante'!$O$8,'Données produit'!T96='Liste déroulante'!$O$13),'Liste déroulante'!$A$8,0))</f>
        <v>0</v>
      </c>
      <c r="Y96" s="43"/>
      <c r="Z96" s="43"/>
      <c r="AA96" s="43"/>
      <c r="AB96" s="43"/>
      <c r="AC96" s="43"/>
      <c r="AD96" s="43"/>
      <c r="AE96" s="43"/>
      <c r="AF96" s="43"/>
      <c r="AG96" s="43"/>
      <c r="AH96" s="45">
        <f>IF(OR(Y96='Liste déroulante'!$S$5,Y96='Liste déroulante'!$S$7,Z96='Liste déroulante'!$T$5,AA96='Liste déroulante'!$U$5,'Données produit'!AD96='Liste déroulante'!$X$5,AG96='Liste déroulante'!$AA$5),"Catégorie E",IF(OR(Y96='Liste déroulante'!$S$6,Y96='Liste déroulante'!$S$8),"Catégorie D",IF(OR(AA96='Liste déroulante'!$U$6,AA96='Liste déroulante'!$U$7,'Données produit'!AB96='Liste déroulante'!$V$5,'Données produit'!AB96='Liste déroulante'!$V$6,'Données produit'!AC96='Liste déroulante'!$W$5,'Données produit'!AC96='Liste déroulante'!$W$6,'Données produit'!AC96='Liste déroulante'!$W$7,'Données produit'!AC96='Liste déroulante'!$W$8,AD96='Liste déroulante'!$X$6,AE96='Liste déroulante'!$Y$5,AF96='Liste déroulante'!$Z$5),1,0)))</f>
        <v>0</v>
      </c>
      <c r="AI96" s="43"/>
      <c r="AJ96" s="43"/>
      <c r="AK96" s="43"/>
      <c r="AL96" s="43"/>
      <c r="AM96" s="45">
        <f>IF((OR(AI96='Liste déroulante'!$AC$5,AI96='Liste déroulante'!$AC$6,AI96='Liste déroulante'!$AC$7,AJ96='Liste déroulante'!$AD$5,AK96='Liste déroulante'!$AE$5,AL96='Liste déroulante'!$AG$5)),'Liste déroulante'!$A$7,0)</f>
        <v>0</v>
      </c>
      <c r="AN96" s="43"/>
      <c r="AO96" s="43"/>
      <c r="AP96" s="43"/>
      <c r="AQ96" s="45">
        <f>IF(OR(AN96='Liste déroulante'!$AH$5,'Données produit'!AN96='Liste déroulante'!$AH$6,'Données produit'!AN96='Liste déroulante'!$AH$7,'Données produit'!AO96='Liste déroulante'!$AI$5,'Données produit'!AP96='Liste déroulante'!$AJ$5),'Liste déroulante'!$A$8,0)</f>
        <v>0</v>
      </c>
      <c r="AR96" s="43"/>
      <c r="AS96" s="45">
        <f>IF(AR96='Liste déroulante'!$AK$5,4,0)</f>
        <v>0</v>
      </c>
      <c r="AT96" s="63"/>
      <c r="AU96" s="71">
        <f>IF(AT96='Liste déroulante'!$AL$5,3,IF(AT96='Liste déroulante'!$AL$6,3,IF(AT96='Liste déroulante'!$AL$7,2,IF(AT96='Liste déroulante'!$AL$8,1,0))))</f>
        <v>0</v>
      </c>
      <c r="AV96" s="63"/>
      <c r="AW96" s="71">
        <f>IF(AV96='Liste déroulante'!$AM$5,3,IF(AV96='Liste déroulante'!$AM$6,3,IF(AV96='Liste déroulante'!$AM$7,2,IF(AV96='Liste déroulante'!$AM$8,1,0))))</f>
        <v>0</v>
      </c>
      <c r="AX96" s="63"/>
      <c r="AY96" s="72">
        <f>IF(AX96='Liste déroulante'!$AN$5,3,IF(AX96='Liste déroulante'!$AN$6,3,IF(AX96='Liste déroulante'!$AN$7,2,IF(AX96='Liste déroulante'!$AN$8,1,0))))</f>
        <v>0</v>
      </c>
      <c r="AZ96" s="73"/>
      <c r="BA96" s="72">
        <f>IF(OR(AZ96='Liste déroulante'!$AO$5,'Données produit'!AZ96='Liste déroulante'!$AO$6,'Données produit'!AZ96='Liste déroulante'!$AO$7),3,IF('Données produit'!AZ96='Liste déroulante'!$AO$8,2,0))</f>
        <v>0</v>
      </c>
      <c r="BB96" s="63"/>
      <c r="BC96" s="72">
        <f>IF(BB96='Liste déroulante'!$AP$5,3,IF('Données produit'!BB96='Liste déroulante'!$AP$6,2,0))</f>
        <v>0</v>
      </c>
      <c r="BD96" s="63"/>
      <c r="BE96" s="72">
        <f>IF(OR(BD96='Liste déroulante'!$AQ$5,BD96='Liste déroulante'!$AQ$9,BD96='Liste déroulante'!$AQ$10),4,IF(OR(BD96='Liste déroulante'!$AQ$6,BD96='Liste déroulante'!$AQ$11,BD96='Liste déroulante'!$AQ$12),3,IF(OR(BD96='Liste déroulante'!$AQ$7,BD96='Liste déroulante'!$AQ$8,BD96='Liste déroulante'!$AQ$11,BD96='Liste déroulante'!$AQ$12),2,0)))</f>
        <v>0</v>
      </c>
      <c r="BF96" s="63"/>
      <c r="BG96" s="72">
        <f>IF(BF96='Liste déroulante'!$AR$5,4,IF('Données produit'!BF96='Liste déroulante'!$AR$6,3,0))</f>
        <v>0</v>
      </c>
      <c r="BH96" s="63"/>
      <c r="BI96" s="72">
        <f>IF(BH96='Liste déroulante'!$AS$5,3,0)</f>
        <v>0</v>
      </c>
      <c r="BJ96" s="63"/>
      <c r="BK96" s="72">
        <f>IF(BJ96='Liste déroulante'!$AT$5,4,0)</f>
        <v>0</v>
      </c>
      <c r="BL96" s="63"/>
      <c r="BM96" s="72">
        <f>IF(BL96='Liste déroulante'!$AU$5,4,IF('Données produit'!BL96='Liste déroulante'!$AU$6,3,IF(OR('Données produit'!BL96='Liste déroulante'!$AU$7,'Données produit'!BL96='Liste déroulante'!$AU$8),2,0)))</f>
        <v>0</v>
      </c>
      <c r="BN96" s="43"/>
      <c r="BO96" s="43"/>
      <c r="BP96" s="43"/>
      <c r="BQ96" s="43"/>
      <c r="BR96" s="43"/>
      <c r="BS96" s="49"/>
      <c r="BT96" s="45">
        <f>IF(OR(BN96='Liste déroulante'!$AV$5,BN96='Liste déroulante'!$AV$6,BO96='Liste déroulante'!$AW$5,'Données produit'!BP96='Liste déroulante'!$AX$5,BQ96='Liste déroulante'!$AY$5),"Catégorie E",IF(OR(BR96='Liste déroulante'!$AZ$5,BS96='Liste déroulante'!$BA$5),1,0))</f>
        <v>0</v>
      </c>
      <c r="BU96" s="43"/>
      <c r="BV96" s="43"/>
      <c r="BW96" s="75"/>
      <c r="BX96" s="44">
        <f>IF(OR(BU96='Liste déroulante'!$BB$5,'Données produit'!BU96='Liste déroulante'!$BB$6),"Catégorie E",IF(BV96='Liste déroulante'!$BD$5,4,IF(BW96='Liste déroulante'!$BE$5,1,0)))</f>
        <v>0</v>
      </c>
      <c r="BY96" s="43"/>
      <c r="BZ96" s="43"/>
      <c r="CA96" s="45">
        <f>IF(BY96='Liste déroulante'!$BF$5,"Catégorie E",IF(BZ96='Liste déroulante'!$BG$5,1,0))</f>
        <v>0</v>
      </c>
      <c r="CB96" s="43"/>
      <c r="CC96" s="45">
        <f>IF(CB96='Liste déroulante'!$BH$5,"Catégorie E",0)</f>
        <v>0</v>
      </c>
      <c r="CD96" s="45">
        <f t="shared" si="20"/>
        <v>0</v>
      </c>
      <c r="CE96" s="45">
        <f t="shared" si="21"/>
        <v>0</v>
      </c>
      <c r="CF96" s="45">
        <f t="shared" si="22"/>
        <v>0</v>
      </c>
      <c r="CG96" s="45">
        <f t="shared" si="23"/>
        <v>0</v>
      </c>
      <c r="CH96" s="45">
        <f t="shared" si="24"/>
        <v>0</v>
      </c>
      <c r="CI96" s="45">
        <f t="shared" si="25"/>
        <v>0</v>
      </c>
      <c r="CJ96" s="45">
        <f t="shared" si="26"/>
        <v>0</v>
      </c>
      <c r="CK96" s="44">
        <f t="shared" si="29"/>
        <v>0</v>
      </c>
      <c r="CL96" s="44">
        <f>LARGE('Données produit'!O96:BI96,1)</f>
        <v>0</v>
      </c>
      <c r="CM96" s="44">
        <f t="shared" si="27"/>
        <v>0</v>
      </c>
      <c r="CN96" s="44">
        <f>LARGE('Données produit'!BJ96:CK96,1)</f>
        <v>0</v>
      </c>
      <c r="CO96" s="44">
        <f t="shared" si="28"/>
        <v>0</v>
      </c>
    </row>
    <row r="97" spans="9:93" x14ac:dyDescent="0.35">
      <c r="I97" s="43"/>
      <c r="J97" s="43"/>
      <c r="K97" s="43"/>
      <c r="L97" s="43"/>
      <c r="M97" s="43"/>
      <c r="N97" s="43"/>
      <c r="O97" s="45">
        <f>IF(OR(I97='Liste déroulante'!$F$5,I97='Liste déroulante'!$F$6,I97='Liste déroulante'!$F$7,J97='Liste déroulante'!$G$5,J97='Liste déroulante'!$G$6,K97='Liste déroulante'!$H$5,K97='Liste déroulante'!$H$6,L97='Liste déroulante'!$I$5,L97='Liste déroulante'!$I$6,M97='Liste déroulante'!$J$5,N97='Liste déroulante'!$K$5),'Liste déroulante'!$A$7,IF(OR(I97='Liste déroulante'!$F$8,J97='Liste déroulante'!$G$7,'Données produit'!K97='Liste déroulante'!$H$7),'Liste déroulante'!$A$8,0))</f>
        <v>0</v>
      </c>
      <c r="P97" s="43"/>
      <c r="Q97" s="43"/>
      <c r="R97" s="43"/>
      <c r="S97" s="45">
        <f>IF(OR(P97='Liste déroulante'!$L$5,P97='Liste déroulante'!$L$6,P97='Liste déroulante'!$L$7,Q97='Liste déroulante'!$M$5,R97='Liste déroulante'!$N$5),'Liste déroulante'!$A$7,IF(P97='Liste déroulante'!$L$8,'Liste déroulante'!$A$8,0))</f>
        <v>0</v>
      </c>
      <c r="T97" s="43"/>
      <c r="U97" s="43"/>
      <c r="V97" s="43"/>
      <c r="W97" s="43"/>
      <c r="X97" s="45">
        <f>IF(OR(T97='Liste déroulante'!$O$5,T97='Liste déroulante'!$O$6,T97='Liste déroulante'!$O$7,T97='Liste déroulante'!$O$9,T97='Liste déroulante'!$O$10,T97='Liste déroulante'!$O$11,T97='Liste déroulante'!$O$12,U97='Liste déroulante'!$P$5,U97='Liste déroulante'!$P$6,V97='Liste déroulante'!$Q$5,W97='Liste déroulante'!$R$5),'Liste déroulante'!$A$7,IF(OR(T97='Liste déroulante'!$O$8,'Données produit'!T97='Liste déroulante'!$O$13),'Liste déroulante'!$A$8,0))</f>
        <v>0</v>
      </c>
      <c r="Y97" s="43"/>
      <c r="Z97" s="43"/>
      <c r="AA97" s="43"/>
      <c r="AB97" s="43"/>
      <c r="AC97" s="43"/>
      <c r="AD97" s="43"/>
      <c r="AE97" s="43"/>
      <c r="AF97" s="43"/>
      <c r="AG97" s="43"/>
      <c r="AH97" s="45">
        <f>IF(OR(Y97='Liste déroulante'!$S$5,Y97='Liste déroulante'!$S$7,Z97='Liste déroulante'!$T$5,AA97='Liste déroulante'!$U$5,'Données produit'!AD97='Liste déroulante'!$X$5,AG97='Liste déroulante'!$AA$5),"Catégorie E",IF(OR(Y97='Liste déroulante'!$S$6,Y97='Liste déroulante'!$S$8),"Catégorie D",IF(OR(AA97='Liste déroulante'!$U$6,AA97='Liste déroulante'!$U$7,'Données produit'!AB97='Liste déroulante'!$V$5,'Données produit'!AB97='Liste déroulante'!$V$6,'Données produit'!AC97='Liste déroulante'!$W$5,'Données produit'!AC97='Liste déroulante'!$W$6,'Données produit'!AC97='Liste déroulante'!$W$7,'Données produit'!AC97='Liste déroulante'!$W$8,AD97='Liste déroulante'!$X$6,AE97='Liste déroulante'!$Y$5,AF97='Liste déroulante'!$Z$5),1,0)))</f>
        <v>0</v>
      </c>
      <c r="AI97" s="43"/>
      <c r="AJ97" s="43"/>
      <c r="AK97" s="43"/>
      <c r="AL97" s="43"/>
      <c r="AM97" s="45">
        <f>IF((OR(AI97='Liste déroulante'!$AC$5,AI97='Liste déroulante'!$AC$6,AI97='Liste déroulante'!$AC$7,AJ97='Liste déroulante'!$AD$5,AK97='Liste déroulante'!$AE$5,AL97='Liste déroulante'!$AG$5)),'Liste déroulante'!$A$7,0)</f>
        <v>0</v>
      </c>
      <c r="AN97" s="43"/>
      <c r="AO97" s="43"/>
      <c r="AP97" s="43"/>
      <c r="AQ97" s="45">
        <f>IF(OR(AN97='Liste déroulante'!$AH$5,'Données produit'!AN97='Liste déroulante'!$AH$6,'Données produit'!AN97='Liste déroulante'!$AH$7,'Données produit'!AO97='Liste déroulante'!$AI$5,'Données produit'!AP97='Liste déroulante'!$AJ$5),'Liste déroulante'!$A$8,0)</f>
        <v>0</v>
      </c>
      <c r="AR97" s="43"/>
      <c r="AS97" s="45">
        <f>IF(AR97='Liste déroulante'!$AK$5,4,0)</f>
        <v>0</v>
      </c>
      <c r="AT97" s="63"/>
      <c r="AU97" s="71">
        <f>IF(AT97='Liste déroulante'!$AL$5,3,IF(AT97='Liste déroulante'!$AL$6,3,IF(AT97='Liste déroulante'!$AL$7,2,IF(AT97='Liste déroulante'!$AL$8,1,0))))</f>
        <v>0</v>
      </c>
      <c r="AV97" s="63"/>
      <c r="AW97" s="71">
        <f>IF(AV97='Liste déroulante'!$AM$5,3,IF(AV97='Liste déroulante'!$AM$6,3,IF(AV97='Liste déroulante'!$AM$7,2,IF(AV97='Liste déroulante'!$AM$8,1,0))))</f>
        <v>0</v>
      </c>
      <c r="AX97" s="63"/>
      <c r="AY97" s="72">
        <f>IF(AX97='Liste déroulante'!$AN$5,3,IF(AX97='Liste déroulante'!$AN$6,3,IF(AX97='Liste déroulante'!$AN$7,2,IF(AX97='Liste déroulante'!$AN$8,1,0))))</f>
        <v>0</v>
      </c>
      <c r="AZ97" s="73"/>
      <c r="BA97" s="72">
        <f>IF(OR(AZ97='Liste déroulante'!$AO$5,'Données produit'!AZ97='Liste déroulante'!$AO$6,'Données produit'!AZ97='Liste déroulante'!$AO$7),3,IF('Données produit'!AZ97='Liste déroulante'!$AO$8,2,0))</f>
        <v>0</v>
      </c>
      <c r="BB97" s="63"/>
      <c r="BC97" s="72">
        <f>IF(BB97='Liste déroulante'!$AP$5,3,IF('Données produit'!BB97='Liste déroulante'!$AP$6,2,0))</f>
        <v>0</v>
      </c>
      <c r="BD97" s="63"/>
      <c r="BE97" s="72">
        <f>IF(OR(BD97='Liste déroulante'!$AQ$5,BD97='Liste déroulante'!$AQ$9,BD97='Liste déroulante'!$AQ$10),4,IF(OR(BD97='Liste déroulante'!$AQ$6,BD97='Liste déroulante'!$AQ$11,BD97='Liste déroulante'!$AQ$12),3,IF(OR(BD97='Liste déroulante'!$AQ$7,BD97='Liste déroulante'!$AQ$8,BD97='Liste déroulante'!$AQ$11,BD97='Liste déroulante'!$AQ$12),2,0)))</f>
        <v>0</v>
      </c>
      <c r="BF97" s="63"/>
      <c r="BG97" s="72">
        <f>IF(BF97='Liste déroulante'!$AR$5,4,IF('Données produit'!BF97='Liste déroulante'!$AR$6,3,0))</f>
        <v>0</v>
      </c>
      <c r="BH97" s="63"/>
      <c r="BI97" s="72">
        <f>IF(BH97='Liste déroulante'!$AS$5,3,0)</f>
        <v>0</v>
      </c>
      <c r="BJ97" s="63"/>
      <c r="BK97" s="72">
        <f>IF(BJ97='Liste déroulante'!$AT$5,4,0)</f>
        <v>0</v>
      </c>
      <c r="BL97" s="63"/>
      <c r="BM97" s="72">
        <f>IF(BL97='Liste déroulante'!$AU$5,4,IF('Données produit'!BL97='Liste déroulante'!$AU$6,3,IF(OR('Données produit'!BL97='Liste déroulante'!$AU$7,'Données produit'!BL97='Liste déroulante'!$AU$8),2,0)))</f>
        <v>0</v>
      </c>
      <c r="BN97" s="43"/>
      <c r="BO97" s="43"/>
      <c r="BP97" s="43"/>
      <c r="BQ97" s="43"/>
      <c r="BR97" s="43"/>
      <c r="BS97" s="49"/>
      <c r="BT97" s="45">
        <f>IF(OR(BN97='Liste déroulante'!$AV$5,BN97='Liste déroulante'!$AV$6,BO97='Liste déroulante'!$AW$5,'Données produit'!BP97='Liste déroulante'!$AX$5,BQ97='Liste déroulante'!$AY$5),"Catégorie E",IF(OR(BR97='Liste déroulante'!$AZ$5,BS97='Liste déroulante'!$BA$5),1,0))</f>
        <v>0</v>
      </c>
      <c r="BU97" s="43"/>
      <c r="BV97" s="43"/>
      <c r="BW97" s="75"/>
      <c r="BX97" s="44">
        <f>IF(OR(BU97='Liste déroulante'!$BB$5,'Données produit'!BU97='Liste déroulante'!$BB$6),"Catégorie E",IF(BV97='Liste déroulante'!$BD$5,4,IF(BW97='Liste déroulante'!$BE$5,1,0)))</f>
        <v>0</v>
      </c>
      <c r="BY97" s="43"/>
      <c r="BZ97" s="43"/>
      <c r="CA97" s="45">
        <f>IF(BY97='Liste déroulante'!$BF$5,"Catégorie E",IF(BZ97='Liste déroulante'!$BG$5,1,0))</f>
        <v>0</v>
      </c>
      <c r="CB97" s="43"/>
      <c r="CC97" s="45">
        <f>IF(CB97='Liste déroulante'!$BH$5,"Catégorie E",0)</f>
        <v>0</v>
      </c>
      <c r="CD97" s="45">
        <f t="shared" si="20"/>
        <v>0</v>
      </c>
      <c r="CE97" s="45">
        <f t="shared" si="21"/>
        <v>0</v>
      </c>
      <c r="CF97" s="45">
        <f t="shared" si="22"/>
        <v>0</v>
      </c>
      <c r="CG97" s="45">
        <f t="shared" si="23"/>
        <v>0</v>
      </c>
      <c r="CH97" s="45">
        <f t="shared" si="24"/>
        <v>0</v>
      </c>
      <c r="CI97" s="45">
        <f t="shared" si="25"/>
        <v>0</v>
      </c>
      <c r="CJ97" s="45">
        <f t="shared" si="26"/>
        <v>0</v>
      </c>
      <c r="CK97" s="44">
        <f t="shared" si="29"/>
        <v>0</v>
      </c>
      <c r="CL97" s="44">
        <f>LARGE('Données produit'!O97:BI97,1)</f>
        <v>0</v>
      </c>
      <c r="CM97" s="44">
        <f t="shared" si="27"/>
        <v>0</v>
      </c>
      <c r="CN97" s="44">
        <f>LARGE('Données produit'!BJ97:CK97,1)</f>
        <v>0</v>
      </c>
      <c r="CO97" s="44">
        <f t="shared" si="28"/>
        <v>0</v>
      </c>
    </row>
    <row r="98" spans="9:93" x14ac:dyDescent="0.35">
      <c r="I98" s="43"/>
      <c r="J98" s="43"/>
      <c r="K98" s="43"/>
      <c r="L98" s="43"/>
      <c r="M98" s="43"/>
      <c r="N98" s="43"/>
      <c r="O98" s="45">
        <f>IF(OR(I98='Liste déroulante'!$F$5,I98='Liste déroulante'!$F$6,I98='Liste déroulante'!$F$7,J98='Liste déroulante'!$G$5,J98='Liste déroulante'!$G$6,K98='Liste déroulante'!$H$5,K98='Liste déroulante'!$H$6,L98='Liste déroulante'!$I$5,L98='Liste déroulante'!$I$6,M98='Liste déroulante'!$J$5,N98='Liste déroulante'!$K$5),'Liste déroulante'!$A$7,IF(OR(I98='Liste déroulante'!$F$8,J98='Liste déroulante'!$G$7,'Données produit'!K98='Liste déroulante'!$H$7),'Liste déroulante'!$A$8,0))</f>
        <v>0</v>
      </c>
      <c r="P98" s="43"/>
      <c r="Q98" s="43"/>
      <c r="R98" s="43"/>
      <c r="S98" s="45">
        <f>IF(OR(P98='Liste déroulante'!$L$5,P98='Liste déroulante'!$L$6,P98='Liste déroulante'!$L$7,Q98='Liste déroulante'!$M$5,R98='Liste déroulante'!$N$5),'Liste déroulante'!$A$7,IF(P98='Liste déroulante'!$L$8,'Liste déroulante'!$A$8,0))</f>
        <v>0</v>
      </c>
      <c r="T98" s="43"/>
      <c r="U98" s="43"/>
      <c r="V98" s="43"/>
      <c r="W98" s="43"/>
      <c r="X98" s="45">
        <f>IF(OR(T98='Liste déroulante'!$O$5,T98='Liste déroulante'!$O$6,T98='Liste déroulante'!$O$7,T98='Liste déroulante'!$O$9,T98='Liste déroulante'!$O$10,T98='Liste déroulante'!$O$11,T98='Liste déroulante'!$O$12,U98='Liste déroulante'!$P$5,U98='Liste déroulante'!$P$6,V98='Liste déroulante'!$Q$5,W98='Liste déroulante'!$R$5),'Liste déroulante'!$A$7,IF(OR(T98='Liste déroulante'!$O$8,'Données produit'!T98='Liste déroulante'!$O$13),'Liste déroulante'!$A$8,0))</f>
        <v>0</v>
      </c>
      <c r="Y98" s="43"/>
      <c r="Z98" s="43"/>
      <c r="AA98" s="43"/>
      <c r="AB98" s="43"/>
      <c r="AC98" s="43"/>
      <c r="AD98" s="43"/>
      <c r="AE98" s="43"/>
      <c r="AF98" s="43"/>
      <c r="AG98" s="43"/>
      <c r="AH98" s="45">
        <f>IF(OR(Y98='Liste déroulante'!$S$5,Y98='Liste déroulante'!$S$7,Z98='Liste déroulante'!$T$5,AA98='Liste déroulante'!$U$5,'Données produit'!AD98='Liste déroulante'!$X$5,AG98='Liste déroulante'!$AA$5),"Catégorie E",IF(OR(Y98='Liste déroulante'!$S$6,Y98='Liste déroulante'!$S$8),"Catégorie D",IF(OR(AA98='Liste déroulante'!$U$6,AA98='Liste déroulante'!$U$7,'Données produit'!AB98='Liste déroulante'!$V$5,'Données produit'!AB98='Liste déroulante'!$V$6,'Données produit'!AC98='Liste déroulante'!$W$5,'Données produit'!AC98='Liste déroulante'!$W$6,'Données produit'!AC98='Liste déroulante'!$W$7,'Données produit'!AC98='Liste déroulante'!$W$8,AD98='Liste déroulante'!$X$6,AE98='Liste déroulante'!$Y$5,AF98='Liste déroulante'!$Z$5),1,0)))</f>
        <v>0</v>
      </c>
      <c r="AI98" s="43"/>
      <c r="AJ98" s="43"/>
      <c r="AK98" s="43"/>
      <c r="AL98" s="43"/>
      <c r="AM98" s="45">
        <f>IF((OR(AI98='Liste déroulante'!$AC$5,AI98='Liste déroulante'!$AC$6,AI98='Liste déroulante'!$AC$7,AJ98='Liste déroulante'!$AD$5,AK98='Liste déroulante'!$AE$5,AL98='Liste déroulante'!$AG$5)),'Liste déroulante'!$A$7,0)</f>
        <v>0</v>
      </c>
      <c r="AN98" s="43"/>
      <c r="AO98" s="43"/>
      <c r="AP98" s="43"/>
      <c r="AQ98" s="45">
        <f>IF(OR(AN98='Liste déroulante'!$AH$5,'Données produit'!AN98='Liste déroulante'!$AH$6,'Données produit'!AN98='Liste déroulante'!$AH$7,'Données produit'!AO98='Liste déroulante'!$AI$5,'Données produit'!AP98='Liste déroulante'!$AJ$5),'Liste déroulante'!$A$8,0)</f>
        <v>0</v>
      </c>
      <c r="AR98" s="43"/>
      <c r="AS98" s="45">
        <f>IF(AR98='Liste déroulante'!$AK$5,4,0)</f>
        <v>0</v>
      </c>
      <c r="AT98" s="63"/>
      <c r="AU98" s="71">
        <f>IF(AT98='Liste déroulante'!$AL$5,3,IF(AT98='Liste déroulante'!$AL$6,3,IF(AT98='Liste déroulante'!$AL$7,2,IF(AT98='Liste déroulante'!$AL$8,1,0))))</f>
        <v>0</v>
      </c>
      <c r="AV98" s="63"/>
      <c r="AW98" s="71">
        <f>IF(AV98='Liste déroulante'!$AM$5,3,IF(AV98='Liste déroulante'!$AM$6,3,IF(AV98='Liste déroulante'!$AM$7,2,IF(AV98='Liste déroulante'!$AM$8,1,0))))</f>
        <v>0</v>
      </c>
      <c r="AX98" s="63"/>
      <c r="AY98" s="72">
        <f>IF(AX98='Liste déroulante'!$AN$5,3,IF(AX98='Liste déroulante'!$AN$6,3,IF(AX98='Liste déroulante'!$AN$7,2,IF(AX98='Liste déroulante'!$AN$8,1,0))))</f>
        <v>0</v>
      </c>
      <c r="AZ98" s="73"/>
      <c r="BA98" s="72">
        <f>IF(OR(AZ98='Liste déroulante'!$AO$5,'Données produit'!AZ98='Liste déroulante'!$AO$6,'Données produit'!AZ98='Liste déroulante'!$AO$7),3,IF('Données produit'!AZ98='Liste déroulante'!$AO$8,2,0))</f>
        <v>0</v>
      </c>
      <c r="BB98" s="63"/>
      <c r="BC98" s="72">
        <f>IF(BB98='Liste déroulante'!$AP$5,3,IF('Données produit'!BB98='Liste déroulante'!$AP$6,2,0))</f>
        <v>0</v>
      </c>
      <c r="BD98" s="63"/>
      <c r="BE98" s="72">
        <f>IF(OR(BD98='Liste déroulante'!$AQ$5,BD98='Liste déroulante'!$AQ$9,BD98='Liste déroulante'!$AQ$10),4,IF(OR(BD98='Liste déroulante'!$AQ$6,BD98='Liste déroulante'!$AQ$11,BD98='Liste déroulante'!$AQ$12),3,IF(OR(BD98='Liste déroulante'!$AQ$7,BD98='Liste déroulante'!$AQ$8,BD98='Liste déroulante'!$AQ$11,BD98='Liste déroulante'!$AQ$12),2,0)))</f>
        <v>0</v>
      </c>
      <c r="BF98" s="63"/>
      <c r="BG98" s="72">
        <f>IF(BF98='Liste déroulante'!$AR$5,4,IF('Données produit'!BF98='Liste déroulante'!$AR$6,3,0))</f>
        <v>0</v>
      </c>
      <c r="BH98" s="63"/>
      <c r="BI98" s="72">
        <f>IF(BH98='Liste déroulante'!$AS$5,3,0)</f>
        <v>0</v>
      </c>
      <c r="BJ98" s="63"/>
      <c r="BK98" s="72">
        <f>IF(BJ98='Liste déroulante'!$AT$5,4,0)</f>
        <v>0</v>
      </c>
      <c r="BL98" s="63"/>
      <c r="BM98" s="72">
        <f>IF(BL98='Liste déroulante'!$AU$5,4,IF('Données produit'!BL98='Liste déroulante'!$AU$6,3,IF(OR('Données produit'!BL98='Liste déroulante'!$AU$7,'Données produit'!BL98='Liste déroulante'!$AU$8),2,0)))</f>
        <v>0</v>
      </c>
      <c r="BN98" s="43"/>
      <c r="BO98" s="43"/>
      <c r="BP98" s="43"/>
      <c r="BQ98" s="43"/>
      <c r="BR98" s="43"/>
      <c r="BS98" s="49"/>
      <c r="BT98" s="45">
        <f>IF(OR(BN98='Liste déroulante'!$AV$5,BN98='Liste déroulante'!$AV$6,BO98='Liste déroulante'!$AW$5,'Données produit'!BP98='Liste déroulante'!$AX$5,BQ98='Liste déroulante'!$AY$5),"Catégorie E",IF(OR(BR98='Liste déroulante'!$AZ$5,BS98='Liste déroulante'!$BA$5),1,0))</f>
        <v>0</v>
      </c>
      <c r="BU98" s="43"/>
      <c r="BV98" s="43"/>
      <c r="BW98" s="75"/>
      <c r="BX98" s="44">
        <f>IF(OR(BU98='Liste déroulante'!$BB$5,'Données produit'!BU98='Liste déroulante'!$BB$6),"Catégorie E",IF(BV98='Liste déroulante'!$BD$5,4,IF(BW98='Liste déroulante'!$BE$5,1,0)))</f>
        <v>0</v>
      </c>
      <c r="BY98" s="43"/>
      <c r="BZ98" s="43"/>
      <c r="CA98" s="45">
        <f>IF(BY98='Liste déroulante'!$BF$5,"Catégorie E",IF(BZ98='Liste déroulante'!$BG$5,1,0))</f>
        <v>0</v>
      </c>
      <c r="CB98" s="43"/>
      <c r="CC98" s="45">
        <f>IF(CB98='Liste déroulante'!$BH$5,"Catégorie E",0)</f>
        <v>0</v>
      </c>
      <c r="CD98" s="45">
        <f t="shared" si="20"/>
        <v>0</v>
      </c>
      <c r="CE98" s="45">
        <f t="shared" si="21"/>
        <v>0</v>
      </c>
      <c r="CF98" s="45">
        <f t="shared" si="22"/>
        <v>0</v>
      </c>
      <c r="CG98" s="45">
        <f t="shared" si="23"/>
        <v>0</v>
      </c>
      <c r="CH98" s="45">
        <f t="shared" si="24"/>
        <v>0</v>
      </c>
      <c r="CI98" s="45">
        <f t="shared" si="25"/>
        <v>0</v>
      </c>
      <c r="CJ98" s="45">
        <f t="shared" si="26"/>
        <v>0</v>
      </c>
      <c r="CK98" s="44">
        <f t="shared" si="29"/>
        <v>0</v>
      </c>
      <c r="CL98" s="44">
        <f>LARGE('Données produit'!O98:BI98,1)</f>
        <v>0</v>
      </c>
      <c r="CM98" s="44">
        <f t="shared" si="27"/>
        <v>0</v>
      </c>
      <c r="CN98" s="44">
        <f>LARGE('Données produit'!BJ98:CK98,1)</f>
        <v>0</v>
      </c>
      <c r="CO98" s="44">
        <f t="shared" si="28"/>
        <v>0</v>
      </c>
    </row>
    <row r="99" spans="9:93" x14ac:dyDescent="0.35">
      <c r="I99" s="43"/>
      <c r="J99" s="43"/>
      <c r="K99" s="43"/>
      <c r="L99" s="43"/>
      <c r="M99" s="43"/>
      <c r="N99" s="43"/>
      <c r="O99" s="45">
        <f>IF(OR(I99='Liste déroulante'!$F$5,I99='Liste déroulante'!$F$6,I99='Liste déroulante'!$F$7,J99='Liste déroulante'!$G$5,J99='Liste déroulante'!$G$6,K99='Liste déroulante'!$H$5,K99='Liste déroulante'!$H$6,L99='Liste déroulante'!$I$5,L99='Liste déroulante'!$I$6,M99='Liste déroulante'!$J$5,N99='Liste déroulante'!$K$5),'Liste déroulante'!$A$7,IF(OR(I99='Liste déroulante'!$F$8,J99='Liste déroulante'!$G$7,'Données produit'!K99='Liste déroulante'!$H$7),'Liste déroulante'!$A$8,0))</f>
        <v>0</v>
      </c>
      <c r="P99" s="43"/>
      <c r="Q99" s="43"/>
      <c r="R99" s="43"/>
      <c r="S99" s="45">
        <f>IF(OR(P99='Liste déroulante'!$L$5,P99='Liste déroulante'!$L$6,P99='Liste déroulante'!$L$7,Q99='Liste déroulante'!$M$5,R99='Liste déroulante'!$N$5),'Liste déroulante'!$A$7,IF(P99='Liste déroulante'!$L$8,'Liste déroulante'!$A$8,0))</f>
        <v>0</v>
      </c>
      <c r="T99" s="43"/>
      <c r="U99" s="43"/>
      <c r="V99" s="43"/>
      <c r="W99" s="43"/>
      <c r="X99" s="45">
        <f>IF(OR(T99='Liste déroulante'!$O$5,T99='Liste déroulante'!$O$6,T99='Liste déroulante'!$O$7,T99='Liste déroulante'!$O$9,T99='Liste déroulante'!$O$10,T99='Liste déroulante'!$O$11,T99='Liste déroulante'!$O$12,U99='Liste déroulante'!$P$5,U99='Liste déroulante'!$P$6,V99='Liste déroulante'!$Q$5,W99='Liste déroulante'!$R$5),'Liste déroulante'!$A$7,IF(OR(T99='Liste déroulante'!$O$8,'Données produit'!T99='Liste déroulante'!$O$13),'Liste déroulante'!$A$8,0))</f>
        <v>0</v>
      </c>
      <c r="Y99" s="43"/>
      <c r="Z99" s="43"/>
      <c r="AA99" s="43"/>
      <c r="AB99" s="43"/>
      <c r="AC99" s="43"/>
      <c r="AD99" s="43"/>
      <c r="AE99" s="43"/>
      <c r="AF99" s="43"/>
      <c r="AG99" s="43"/>
      <c r="AH99" s="45">
        <f>IF(OR(Y99='Liste déroulante'!$S$5,Y99='Liste déroulante'!$S$7,Z99='Liste déroulante'!$T$5,AA99='Liste déroulante'!$U$5,'Données produit'!AD99='Liste déroulante'!$X$5,AG99='Liste déroulante'!$AA$5),"Catégorie E",IF(OR(Y99='Liste déroulante'!$S$6,Y99='Liste déroulante'!$S$8),"Catégorie D",IF(OR(AA99='Liste déroulante'!$U$6,AA99='Liste déroulante'!$U$7,'Données produit'!AB99='Liste déroulante'!$V$5,'Données produit'!AB99='Liste déroulante'!$V$6,'Données produit'!AC99='Liste déroulante'!$W$5,'Données produit'!AC99='Liste déroulante'!$W$6,'Données produit'!AC99='Liste déroulante'!$W$7,'Données produit'!AC99='Liste déroulante'!$W$8,AD99='Liste déroulante'!$X$6,AE99='Liste déroulante'!$Y$5,AF99='Liste déroulante'!$Z$5),1,0)))</f>
        <v>0</v>
      </c>
      <c r="AI99" s="43"/>
      <c r="AJ99" s="43"/>
      <c r="AK99" s="43"/>
      <c r="AL99" s="43"/>
      <c r="AM99" s="45">
        <f>IF((OR(AI99='Liste déroulante'!$AC$5,AI99='Liste déroulante'!$AC$6,AI99='Liste déroulante'!$AC$7,AJ99='Liste déroulante'!$AD$5,AK99='Liste déroulante'!$AE$5,AL99='Liste déroulante'!$AG$5)),'Liste déroulante'!$A$7,0)</f>
        <v>0</v>
      </c>
      <c r="AN99" s="43"/>
      <c r="AO99" s="43"/>
      <c r="AP99" s="43"/>
      <c r="AQ99" s="45">
        <f>IF(OR(AN99='Liste déroulante'!$AH$5,'Données produit'!AN99='Liste déroulante'!$AH$6,'Données produit'!AN99='Liste déroulante'!$AH$7,'Données produit'!AO99='Liste déroulante'!$AI$5,'Données produit'!AP99='Liste déroulante'!$AJ$5),'Liste déroulante'!$A$8,0)</f>
        <v>0</v>
      </c>
      <c r="AR99" s="43"/>
      <c r="AS99" s="45">
        <f>IF(AR99='Liste déroulante'!$AK$5,4,0)</f>
        <v>0</v>
      </c>
      <c r="AT99" s="63"/>
      <c r="AU99" s="71">
        <f>IF(AT99='Liste déroulante'!$AL$5,3,IF(AT99='Liste déroulante'!$AL$6,3,IF(AT99='Liste déroulante'!$AL$7,2,IF(AT99='Liste déroulante'!$AL$8,1,0))))</f>
        <v>0</v>
      </c>
      <c r="AV99" s="63"/>
      <c r="AW99" s="71">
        <f>IF(AV99='Liste déroulante'!$AM$5,3,IF(AV99='Liste déroulante'!$AM$6,3,IF(AV99='Liste déroulante'!$AM$7,2,IF(AV99='Liste déroulante'!$AM$8,1,0))))</f>
        <v>0</v>
      </c>
      <c r="AX99" s="63"/>
      <c r="AY99" s="72">
        <f>IF(AX99='Liste déroulante'!$AN$5,3,IF(AX99='Liste déroulante'!$AN$6,3,IF(AX99='Liste déroulante'!$AN$7,2,IF(AX99='Liste déroulante'!$AN$8,1,0))))</f>
        <v>0</v>
      </c>
      <c r="AZ99" s="73"/>
      <c r="BA99" s="72">
        <f>IF(OR(AZ99='Liste déroulante'!$AO$5,'Données produit'!AZ99='Liste déroulante'!$AO$6,'Données produit'!AZ99='Liste déroulante'!$AO$7),3,IF('Données produit'!AZ99='Liste déroulante'!$AO$8,2,0))</f>
        <v>0</v>
      </c>
      <c r="BB99" s="63"/>
      <c r="BC99" s="72">
        <f>IF(BB99='Liste déroulante'!$AP$5,3,IF('Données produit'!BB99='Liste déroulante'!$AP$6,2,0))</f>
        <v>0</v>
      </c>
      <c r="BD99" s="63"/>
      <c r="BE99" s="72">
        <f>IF(OR(BD99='Liste déroulante'!$AQ$5,BD99='Liste déroulante'!$AQ$9,BD99='Liste déroulante'!$AQ$10),4,IF(OR(BD99='Liste déroulante'!$AQ$6,BD99='Liste déroulante'!$AQ$11,BD99='Liste déroulante'!$AQ$12),3,IF(OR(BD99='Liste déroulante'!$AQ$7,BD99='Liste déroulante'!$AQ$8,BD99='Liste déroulante'!$AQ$11,BD99='Liste déroulante'!$AQ$12),2,0)))</f>
        <v>0</v>
      </c>
      <c r="BF99" s="63"/>
      <c r="BG99" s="72">
        <f>IF(BF99='Liste déroulante'!$AR$5,4,IF('Données produit'!BF99='Liste déroulante'!$AR$6,3,0))</f>
        <v>0</v>
      </c>
      <c r="BH99" s="63"/>
      <c r="BI99" s="72">
        <f>IF(BH99='Liste déroulante'!$AS$5,3,0)</f>
        <v>0</v>
      </c>
      <c r="BJ99" s="63"/>
      <c r="BK99" s="72">
        <f>IF(BJ99='Liste déroulante'!$AT$5,4,0)</f>
        <v>0</v>
      </c>
      <c r="BL99" s="63"/>
      <c r="BM99" s="72">
        <f>IF(BL99='Liste déroulante'!$AU$5,4,IF('Données produit'!BL99='Liste déroulante'!$AU$6,3,IF(OR('Données produit'!BL99='Liste déroulante'!$AU$7,'Données produit'!BL99='Liste déroulante'!$AU$8),2,0)))</f>
        <v>0</v>
      </c>
      <c r="BN99" s="43"/>
      <c r="BO99" s="43"/>
      <c r="BP99" s="43"/>
      <c r="BQ99" s="43"/>
      <c r="BR99" s="43"/>
      <c r="BS99" s="49"/>
      <c r="BT99" s="45">
        <f>IF(OR(BN99='Liste déroulante'!$AV$5,BN99='Liste déroulante'!$AV$6,BO99='Liste déroulante'!$AW$5,'Données produit'!BP99='Liste déroulante'!$AX$5,BQ99='Liste déroulante'!$AY$5),"Catégorie E",IF(OR(BR99='Liste déroulante'!$AZ$5,BS99='Liste déroulante'!$BA$5),1,0))</f>
        <v>0</v>
      </c>
      <c r="BU99" s="43"/>
      <c r="BV99" s="43"/>
      <c r="BW99" s="75"/>
      <c r="BX99" s="44">
        <f>IF(OR(BU99='Liste déroulante'!$BB$5,'Données produit'!BU99='Liste déroulante'!$BB$6),"Catégorie E",IF(BV99='Liste déroulante'!$BD$5,4,IF(BW99='Liste déroulante'!$BE$5,1,0)))</f>
        <v>0</v>
      </c>
      <c r="BY99" s="43"/>
      <c r="BZ99" s="43"/>
      <c r="CA99" s="45">
        <f>IF(BY99='Liste déroulante'!$BF$5,"Catégorie E",IF(BZ99='Liste déroulante'!$BG$5,1,0))</f>
        <v>0</v>
      </c>
      <c r="CB99" s="43"/>
      <c r="CC99" s="45">
        <f>IF(CB99='Liste déroulante'!$BH$5,"Catégorie E",0)</f>
        <v>0</v>
      </c>
      <c r="CD99" s="45">
        <f t="shared" si="20"/>
        <v>0</v>
      </c>
      <c r="CE99" s="45">
        <f t="shared" si="21"/>
        <v>0</v>
      </c>
      <c r="CF99" s="45">
        <f t="shared" si="22"/>
        <v>0</v>
      </c>
      <c r="CG99" s="45">
        <f t="shared" si="23"/>
        <v>0</v>
      </c>
      <c r="CH99" s="45">
        <f t="shared" si="24"/>
        <v>0</v>
      </c>
      <c r="CI99" s="45">
        <f t="shared" si="25"/>
        <v>0</v>
      </c>
      <c r="CJ99" s="45">
        <f t="shared" si="26"/>
        <v>0</v>
      </c>
      <c r="CK99" s="44">
        <f t="shared" si="29"/>
        <v>0</v>
      </c>
      <c r="CL99" s="44">
        <f>LARGE('Données produit'!O99:BI99,1)</f>
        <v>0</v>
      </c>
      <c r="CM99" s="44">
        <f t="shared" si="27"/>
        <v>0</v>
      </c>
      <c r="CN99" s="44">
        <f>LARGE('Données produit'!BJ99:CK99,1)</f>
        <v>0</v>
      </c>
      <c r="CO99" s="44">
        <f t="shared" si="28"/>
        <v>0</v>
      </c>
    </row>
    <row r="100" spans="9:93" x14ac:dyDescent="0.35">
      <c r="I100" s="43"/>
      <c r="J100" s="43"/>
      <c r="K100" s="43"/>
      <c r="L100" s="43"/>
      <c r="M100" s="43"/>
      <c r="N100" s="43"/>
      <c r="O100" s="45">
        <f>IF(OR(I100='Liste déroulante'!$F$5,I100='Liste déroulante'!$F$6,I100='Liste déroulante'!$F$7,J100='Liste déroulante'!$G$5,J100='Liste déroulante'!$G$6,K100='Liste déroulante'!$H$5,K100='Liste déroulante'!$H$6,L100='Liste déroulante'!$I$5,L100='Liste déroulante'!$I$6,M100='Liste déroulante'!$J$5,N100='Liste déroulante'!$K$5),'Liste déroulante'!$A$7,IF(OR(I100='Liste déroulante'!$F$8,J100='Liste déroulante'!$G$7,'Données produit'!K100='Liste déroulante'!$H$7),'Liste déroulante'!$A$8,0))</f>
        <v>0</v>
      </c>
      <c r="P100" s="43"/>
      <c r="Q100" s="43"/>
      <c r="R100" s="43"/>
      <c r="S100" s="45">
        <f>IF(OR(P100='Liste déroulante'!$L$5,P100='Liste déroulante'!$L$6,P100='Liste déroulante'!$L$7,Q100='Liste déroulante'!$M$5,R100='Liste déroulante'!$N$5),'Liste déroulante'!$A$7,IF(P100='Liste déroulante'!$L$8,'Liste déroulante'!$A$8,0))</f>
        <v>0</v>
      </c>
      <c r="T100" s="43"/>
      <c r="U100" s="43"/>
      <c r="V100" s="43"/>
      <c r="W100" s="43"/>
      <c r="X100" s="45">
        <f>IF(OR(T100='Liste déroulante'!$O$5,T100='Liste déroulante'!$O$6,T100='Liste déroulante'!$O$7,T100='Liste déroulante'!$O$9,T100='Liste déroulante'!$O$10,T100='Liste déroulante'!$O$11,T100='Liste déroulante'!$O$12,U100='Liste déroulante'!$P$5,U100='Liste déroulante'!$P$6,V100='Liste déroulante'!$Q$5,W100='Liste déroulante'!$R$5),'Liste déroulante'!$A$7,IF(OR(T100='Liste déroulante'!$O$8,'Données produit'!T100='Liste déroulante'!$O$13),'Liste déroulante'!$A$8,0))</f>
        <v>0</v>
      </c>
      <c r="Y100" s="43"/>
      <c r="Z100" s="43"/>
      <c r="AA100" s="43"/>
      <c r="AB100" s="43"/>
      <c r="AC100" s="43"/>
      <c r="AD100" s="43"/>
      <c r="AE100" s="43"/>
      <c r="AF100" s="43"/>
      <c r="AG100" s="43"/>
      <c r="AH100" s="45">
        <f>IF(OR(Y100='Liste déroulante'!$S$5,Y100='Liste déroulante'!$S$7,Z100='Liste déroulante'!$T$5,AA100='Liste déroulante'!$U$5,'Données produit'!AD100='Liste déroulante'!$X$5,AG100='Liste déroulante'!$AA$5),"Catégorie E",IF(OR(Y100='Liste déroulante'!$S$6,Y100='Liste déroulante'!$S$8),"Catégorie D",IF(OR(AA100='Liste déroulante'!$U$6,AA100='Liste déroulante'!$U$7,'Données produit'!AB100='Liste déroulante'!$V$5,'Données produit'!AB100='Liste déroulante'!$V$6,'Données produit'!AC100='Liste déroulante'!$W$5,'Données produit'!AC100='Liste déroulante'!$W$6,'Données produit'!AC100='Liste déroulante'!$W$7,'Données produit'!AC100='Liste déroulante'!$W$8,AD100='Liste déroulante'!$X$6,AE100='Liste déroulante'!$Y$5,AF100='Liste déroulante'!$Z$5),1,0)))</f>
        <v>0</v>
      </c>
      <c r="AI100" s="43"/>
      <c r="AJ100" s="43"/>
      <c r="AK100" s="43"/>
      <c r="AL100" s="43"/>
      <c r="AM100" s="45">
        <f>IF((OR(AI100='Liste déroulante'!$AC$5,AI100='Liste déroulante'!$AC$6,AI100='Liste déroulante'!$AC$7,AJ100='Liste déroulante'!$AD$5,AK100='Liste déroulante'!$AE$5,AL100='Liste déroulante'!$AG$5)),'Liste déroulante'!$A$7,0)</f>
        <v>0</v>
      </c>
      <c r="AN100" s="43"/>
      <c r="AO100" s="43"/>
      <c r="AP100" s="43"/>
      <c r="AQ100" s="45">
        <f>IF(OR(AN100='Liste déroulante'!$AH$5,'Données produit'!AN100='Liste déroulante'!$AH$6,'Données produit'!AN100='Liste déroulante'!$AH$7,'Données produit'!AO100='Liste déroulante'!$AI$5,'Données produit'!AP100='Liste déroulante'!$AJ$5),'Liste déroulante'!$A$8,0)</f>
        <v>0</v>
      </c>
      <c r="AR100" s="43"/>
      <c r="AS100" s="45">
        <f>IF(AR100='Liste déroulante'!$AK$5,4,0)</f>
        <v>0</v>
      </c>
      <c r="AT100" s="63"/>
      <c r="AU100" s="71">
        <f>IF(AT100='Liste déroulante'!$AL$5,3,IF(AT100='Liste déroulante'!$AL$6,3,IF(AT100='Liste déroulante'!$AL$7,2,IF(AT100='Liste déroulante'!$AL$8,1,0))))</f>
        <v>0</v>
      </c>
      <c r="AV100" s="63"/>
      <c r="AW100" s="71">
        <f>IF(AV100='Liste déroulante'!$AM$5,3,IF(AV100='Liste déroulante'!$AM$6,3,IF(AV100='Liste déroulante'!$AM$7,2,IF(AV100='Liste déroulante'!$AM$8,1,0))))</f>
        <v>0</v>
      </c>
      <c r="AX100" s="63"/>
      <c r="AY100" s="72">
        <f>IF(AX100='Liste déroulante'!$AN$5,3,IF(AX100='Liste déroulante'!$AN$6,3,IF(AX100='Liste déroulante'!$AN$7,2,IF(AX100='Liste déroulante'!$AN$8,1,0))))</f>
        <v>0</v>
      </c>
      <c r="AZ100" s="73"/>
      <c r="BA100" s="72">
        <f>IF(OR(AZ100='Liste déroulante'!$AO$5,'Données produit'!AZ100='Liste déroulante'!$AO$6,'Données produit'!AZ100='Liste déroulante'!$AO$7),3,IF('Données produit'!AZ100='Liste déroulante'!$AO$8,2,0))</f>
        <v>0</v>
      </c>
      <c r="BB100" s="63"/>
      <c r="BC100" s="72">
        <f>IF(BB100='Liste déroulante'!$AP$5,3,IF('Données produit'!BB100='Liste déroulante'!$AP$6,2,0))</f>
        <v>0</v>
      </c>
      <c r="BD100" s="63"/>
      <c r="BE100" s="72">
        <f>IF(OR(BD100='Liste déroulante'!$AQ$5,BD100='Liste déroulante'!$AQ$9,BD100='Liste déroulante'!$AQ$10),4,IF(OR(BD100='Liste déroulante'!$AQ$6,BD100='Liste déroulante'!$AQ$11,BD100='Liste déroulante'!$AQ$12),3,IF(OR(BD100='Liste déroulante'!$AQ$7,BD100='Liste déroulante'!$AQ$8,BD100='Liste déroulante'!$AQ$11,BD100='Liste déroulante'!$AQ$12),2,0)))</f>
        <v>0</v>
      </c>
      <c r="BF100" s="63"/>
      <c r="BG100" s="72">
        <f>IF(BF100='Liste déroulante'!$AR$5,4,IF('Données produit'!BF100='Liste déroulante'!$AR$6,3,0))</f>
        <v>0</v>
      </c>
      <c r="BH100" s="63"/>
      <c r="BI100" s="72">
        <f>IF(BH100='Liste déroulante'!$AS$5,3,0)</f>
        <v>0</v>
      </c>
      <c r="BJ100" s="63"/>
      <c r="BK100" s="72">
        <f>IF(BJ100='Liste déroulante'!$AT$5,4,0)</f>
        <v>0</v>
      </c>
      <c r="BL100" s="63"/>
      <c r="BM100" s="72">
        <f>IF(BL100='Liste déroulante'!$AU$5,4,IF('Données produit'!BL100='Liste déroulante'!$AU$6,3,IF(OR('Données produit'!BL100='Liste déroulante'!$AU$7,'Données produit'!BL100='Liste déroulante'!$AU$8),2,0)))</f>
        <v>0</v>
      </c>
      <c r="BN100" s="43"/>
      <c r="BO100" s="43"/>
      <c r="BP100" s="43"/>
      <c r="BQ100" s="43"/>
      <c r="BR100" s="43"/>
      <c r="BS100" s="49"/>
      <c r="BT100" s="45">
        <f>IF(OR(BN100='Liste déroulante'!$AV$5,BN100='Liste déroulante'!$AV$6,BO100='Liste déroulante'!$AW$5,'Données produit'!BP100='Liste déroulante'!$AX$5,BQ100='Liste déroulante'!$AY$5),"Catégorie E",IF(OR(BR100='Liste déroulante'!$AZ$5,BS100='Liste déroulante'!$BA$5),1,0))</f>
        <v>0</v>
      </c>
      <c r="BU100" s="43"/>
      <c r="BV100" s="43"/>
      <c r="BW100" s="75"/>
      <c r="BX100" s="44">
        <f>IF(OR(BU100='Liste déroulante'!$BB$5,'Données produit'!BU100='Liste déroulante'!$BB$6),"Catégorie E",IF(BV100='Liste déroulante'!$BD$5,4,IF(BW100='Liste déroulante'!$BE$5,1,0)))</f>
        <v>0</v>
      </c>
      <c r="BY100" s="43"/>
      <c r="BZ100" s="43"/>
      <c r="CA100" s="45">
        <f>IF(BY100='Liste déroulante'!$BF$5,"Catégorie E",IF(BZ100='Liste déroulante'!$BG$5,1,0))</f>
        <v>0</v>
      </c>
      <c r="CB100" s="43"/>
      <c r="CC100" s="45">
        <f>IF(CB100='Liste déroulante'!$BH$5,"Catégorie E",0)</f>
        <v>0</v>
      </c>
      <c r="CD100" s="45">
        <f t="shared" si="20"/>
        <v>0</v>
      </c>
      <c r="CE100" s="45">
        <f t="shared" si="21"/>
        <v>0</v>
      </c>
      <c r="CF100" s="45">
        <f t="shared" si="22"/>
        <v>0</v>
      </c>
      <c r="CG100" s="45">
        <f t="shared" si="23"/>
        <v>0</v>
      </c>
      <c r="CH100" s="45">
        <f t="shared" si="24"/>
        <v>0</v>
      </c>
      <c r="CI100" s="45">
        <f t="shared" si="25"/>
        <v>0</v>
      </c>
      <c r="CJ100" s="45">
        <f t="shared" si="26"/>
        <v>0</v>
      </c>
      <c r="CK100" s="44">
        <f t="shared" si="29"/>
        <v>0</v>
      </c>
      <c r="CL100" s="44">
        <f>LARGE('Données produit'!O100:BI100,1)</f>
        <v>0</v>
      </c>
      <c r="CM100" s="44">
        <f t="shared" si="27"/>
        <v>0</v>
      </c>
      <c r="CN100" s="44">
        <f>LARGE('Données produit'!BJ100:CK100,1)</f>
        <v>0</v>
      </c>
      <c r="CO100" s="44">
        <f t="shared" si="28"/>
        <v>0</v>
      </c>
    </row>
  </sheetData>
  <sheetProtection algorithmName="SHA-512" hashValue="/TnvLQ15vEM9D9MO/EDhA0QL1PxhoMBL8VSTf4V4x/1xdNK8cqNr16XN3OkQIFe17mNNyPNVkkc3mXUVSDWmMw==" saltValue="uuF16U+PFFetlm/t8VpO/w==" spinCount="100000" sheet="1" objects="1" scenarios="1" selectLockedCells="1"/>
  <dataConsolidate/>
  <mergeCells count="38">
    <mergeCell ref="A5:A7"/>
    <mergeCell ref="C5:C7"/>
    <mergeCell ref="A4:D4"/>
    <mergeCell ref="E5:E7"/>
    <mergeCell ref="H5:H7"/>
    <mergeCell ref="E4:H4"/>
    <mergeCell ref="G5:G7"/>
    <mergeCell ref="F5:F7"/>
    <mergeCell ref="CP4:CR4"/>
    <mergeCell ref="CQ5:CR7"/>
    <mergeCell ref="I5:O5"/>
    <mergeCell ref="CP5:CP7"/>
    <mergeCell ref="AI5:AM5"/>
    <mergeCell ref="AN5:AQ5"/>
    <mergeCell ref="AZ5:BA5"/>
    <mergeCell ref="BD5:BE5"/>
    <mergeCell ref="P5:S5"/>
    <mergeCell ref="T5:X5"/>
    <mergeCell ref="BB5:BC5"/>
    <mergeCell ref="I4:CK4"/>
    <mergeCell ref="BY5:CA5"/>
    <mergeCell ref="Y5:AH5"/>
    <mergeCell ref="CL4:CO4"/>
    <mergeCell ref="CL5:CM5"/>
    <mergeCell ref="CN5:CO5"/>
    <mergeCell ref="CL6:CL7"/>
    <mergeCell ref="CM6:CM7"/>
    <mergeCell ref="CN6:CN7"/>
    <mergeCell ref="CO6:CO7"/>
    <mergeCell ref="BF5:BG5"/>
    <mergeCell ref="BH5:BI5"/>
    <mergeCell ref="AR5:AS5"/>
    <mergeCell ref="CD5:CK5"/>
    <mergeCell ref="BJ5:BK5"/>
    <mergeCell ref="BL5:BM5"/>
    <mergeCell ref="BN5:BT5"/>
    <mergeCell ref="BU5:BX5"/>
    <mergeCell ref="CB5:CC5"/>
  </mergeCells>
  <conditionalFormatting sqref="A1:D3 E1:H5 A4:A5 AX5 I4 CS4:XFD7 AT5:AV5 CN5 CP5:CQ5 CQ18:CQ1048576 CL5 AZ5:BJ5 AV6:AV100 BL5 BY5:CB5 BN5 E6:E7 G6:H7 I5:Y5 AI5:AR5 I6:AT100 A8:H1048576 CR8:XFD1048576 CD5 AW6:CO6 AW7:CK7 I1:XFD3 I101:CP1048576 AW8:CP100">
    <cfRule type="containsText" dxfId="60" priority="2" operator="containsText" text="Catégorie A">
      <formula>NOT(ISERROR(SEARCH("Catégorie A",A1)))</formula>
    </cfRule>
    <cfRule type="containsText" dxfId="59" priority="3" operator="containsText" text="Catégorie B">
      <formula>NOT(ISERROR(SEARCH("Catégorie B",A1)))</formula>
    </cfRule>
    <cfRule type="containsText" dxfId="58" priority="4" operator="containsText" text="Catégorie C">
      <formula>NOT(ISERROR(SEARCH("Catégorie C",A1)))</formula>
    </cfRule>
    <cfRule type="containsText" dxfId="57" priority="5" operator="containsText" text="Catégorie D">
      <formula>NOT(ISERROR(SEARCH("Catégorie D",A1)))</formula>
    </cfRule>
    <cfRule type="containsText" dxfId="56" priority="6" operator="containsText" text="Catégorie E">
      <formula>NOT(ISERROR(SEARCH("Catégorie E",A1)))</formula>
    </cfRule>
  </conditionalFormatting>
  <conditionalFormatting sqref="CR8:CR20">
    <cfRule type="containsText" dxfId="55" priority="1" operator="containsText" text="oui">
      <formula>NOT(ISERROR(SEARCH("oui",CR8)))</formula>
    </cfRule>
  </conditionalFormatting>
  <hyperlinks>
    <hyperlink ref="T7" r:id="rId1" xr:uid="{00000000-0004-0000-0000-000000000000}"/>
    <hyperlink ref="AI7" r:id="rId2" xr:uid="{00000000-0004-0000-0000-000001000000}"/>
    <hyperlink ref="P7" r:id="rId3" xr:uid="{00000000-0004-0000-0000-000002000000}"/>
    <hyperlink ref="AT7" r:id="rId4" xr:uid="{00000000-0004-0000-0000-000003000000}"/>
    <hyperlink ref="AZ7" r:id="rId5" xr:uid="{00000000-0004-0000-0000-000004000000}"/>
    <hyperlink ref="BB7" r:id="rId6" xr:uid="{00000000-0004-0000-0000-000005000000}"/>
    <hyperlink ref="BH7" r:id="rId7" xr:uid="{00000000-0004-0000-0000-000006000000}"/>
    <hyperlink ref="BJ7" r:id="rId8" xr:uid="{00000000-0004-0000-0000-000007000000}"/>
    <hyperlink ref="BL7" r:id="rId9" xr:uid="{00000000-0004-0000-0000-000008000000}"/>
    <hyperlink ref="AN7" r:id="rId10" xr:uid="{00000000-0004-0000-0000-000009000000}"/>
    <hyperlink ref="J7" r:id="rId11" xr:uid="{00000000-0004-0000-0000-00000A000000}"/>
    <hyperlink ref="K7" r:id="rId12" xr:uid="{00000000-0004-0000-0000-00000B000000}"/>
    <hyperlink ref="L7" r:id="rId13" xr:uid="{00000000-0004-0000-0000-00000C000000}"/>
    <hyperlink ref="M7" r:id="rId14" xr:uid="{00000000-0004-0000-0000-00000D000000}"/>
    <hyperlink ref="Q7" r:id="rId15" xr:uid="{00000000-0004-0000-0000-00000E000000}"/>
    <hyperlink ref="V7" r:id="rId16" xr:uid="{00000000-0004-0000-0000-00000F000000}"/>
    <hyperlink ref="Z7" r:id="rId17" xr:uid="{00000000-0004-0000-0000-000010000000}"/>
    <hyperlink ref="AJ7" r:id="rId18" xr:uid="{00000000-0004-0000-0000-000011000000}"/>
    <hyperlink ref="BO7" r:id="rId19" xr:uid="{00000000-0004-0000-0000-000012000000}"/>
    <hyperlink ref="U7" r:id="rId20" location="study-reports" xr:uid="{00000000-0004-0000-0000-000013000000}"/>
    <hyperlink ref="AA7" r:id="rId21" xr:uid="{00000000-0004-0000-0000-000014000000}"/>
    <hyperlink ref="AD7" r:id="rId22" xr:uid="{00000000-0004-0000-0000-000015000000}"/>
    <hyperlink ref="AE7" r:id="rId23" xr:uid="{00000000-0004-0000-0000-000016000000}"/>
    <hyperlink ref="AC7" r:id="rId24" xr:uid="{00000000-0004-0000-0000-000017000000}"/>
    <hyperlink ref="BP7" r:id="rId25" xr:uid="{00000000-0004-0000-0000-000018000000}"/>
    <hyperlink ref="I7" r:id="rId26" xr:uid="{00000000-0004-0000-0000-000019000000}"/>
    <hyperlink ref="AV7" r:id="rId27" xr:uid="{00000000-0004-0000-0000-00001A000000}"/>
    <hyperlink ref="AX7" r:id="rId28" xr:uid="{00000000-0004-0000-0000-00001B000000}"/>
    <hyperlink ref="CE7" r:id="rId29" xr:uid="{00000000-0004-0000-0000-00001C000000}"/>
    <hyperlink ref="CF7" r:id="rId30" xr:uid="{00000000-0004-0000-0000-00001D000000}"/>
    <hyperlink ref="CI7" r:id="rId31" xr:uid="{00000000-0004-0000-0000-00001E000000}"/>
    <hyperlink ref="CJ7" r:id="rId32" xr:uid="{00000000-0004-0000-0000-00001F000000}"/>
    <hyperlink ref="CH7" r:id="rId33" xr:uid="{00000000-0004-0000-0000-000020000000}"/>
    <hyperlink ref="CG7" r:id="rId34" xr:uid="{00000000-0004-0000-0000-000021000000}"/>
    <hyperlink ref="AR7" r:id="rId35" xr:uid="{00000000-0004-0000-0000-000022000000}"/>
    <hyperlink ref="AB7" r:id="rId36" xr:uid="{00000000-0004-0000-0000-000023000000}"/>
    <hyperlink ref="AF7" r:id="rId37" xr:uid="{00000000-0004-0000-0000-000024000000}"/>
    <hyperlink ref="Y7" r:id="rId38" xr:uid="{00000000-0004-0000-0000-000025000000}"/>
    <hyperlink ref="AK7" r:id="rId39" xr:uid="{00000000-0004-0000-0000-000026000000}"/>
    <hyperlink ref="AP7" r:id="rId40" xr:uid="{00000000-0004-0000-0000-000027000000}"/>
    <hyperlink ref="AO7" r:id="rId41" xr:uid="{00000000-0004-0000-0000-000028000000}"/>
    <hyperlink ref="BQ7" r:id="rId42" xr:uid="{00000000-0004-0000-0000-000029000000}"/>
    <hyperlink ref="N7" r:id="rId43" xr:uid="{00000000-0004-0000-0000-00002A000000}"/>
    <hyperlink ref="R7" r:id="rId44" xr:uid="{00000000-0004-0000-0000-00002B000000}"/>
    <hyperlink ref="W7" r:id="rId45" xr:uid="{00000000-0004-0000-0000-00002C000000}"/>
    <hyperlink ref="BY7" r:id="rId46" xr:uid="{00000000-0004-0000-0000-00002D000000}"/>
    <hyperlink ref="BN7" r:id="rId47" xr:uid="{00000000-0004-0000-0000-00002E000000}"/>
    <hyperlink ref="BR7" r:id="rId48" display="https://echa.europa.eu/fr/information-on-chemicals/evaluation/community-rolling-action-plan/corap-table" xr:uid="{00000000-0004-0000-0000-00002F000000}"/>
    <hyperlink ref="AG7" r:id="rId49" xr:uid="{00000000-0004-0000-0000-000030000000}"/>
    <hyperlink ref="AL7" r:id="rId50" xr:uid="{00000000-0004-0000-0000-000031000000}"/>
    <hyperlink ref="BZ7" r:id="rId51" xr:uid="{00000000-0004-0000-0000-000032000000}"/>
    <hyperlink ref="CB7" r:id="rId52" xr:uid="{00000000-0004-0000-0000-000033000000}"/>
    <hyperlink ref="BV7" r:id="rId53" xr:uid="{00000000-0004-0000-0000-000034000000}"/>
    <hyperlink ref="BS7" r:id="rId54" xr:uid="{00000000-0004-0000-0000-000035000000}"/>
    <hyperlink ref="BW7" r:id="rId55" xr:uid="{00000000-0004-0000-0000-000036000000}"/>
  </hyperlinks>
  <pageMargins left="0.7" right="0.7" top="0.75" bottom="0.75" header="0.3" footer="0.3"/>
  <pageSetup paperSize="9" orientation="portrait" r:id="rId56"/>
  <extLst>
    <ext xmlns:x14="http://schemas.microsoft.com/office/spreadsheetml/2009/9/main" uri="{CCE6A557-97BC-4b89-ADB6-D9C93CAAB3DF}">
      <x14:dataValidations xmlns:xm="http://schemas.microsoft.com/office/excel/2006/main" count="58">
        <x14:dataValidation type="list" allowBlank="1" showInputMessage="1" showErrorMessage="1" xr:uid="{00000000-0002-0000-0000-000000000000}">
          <x14:formula1>
            <xm:f>'Liste déroulante'!$AN$4:$AN$8</xm:f>
          </x14:formula1>
          <xm:sqref>AX8:AX100</xm:sqref>
        </x14:dataValidation>
        <x14:dataValidation type="list" allowBlank="1" showInputMessage="1" showErrorMessage="1" xr:uid="{00000000-0002-0000-0000-000001000000}">
          <x14:formula1>
            <xm:f>'Liste déroulante'!$AO$4:$AO$8</xm:f>
          </x14:formula1>
          <xm:sqref>AZ8:AZ100</xm:sqref>
        </x14:dataValidation>
        <x14:dataValidation type="list" allowBlank="1" showInputMessage="1" showErrorMessage="1" xr:uid="{00000000-0002-0000-0000-000002000000}">
          <x14:formula1>
            <xm:f>'Liste déroulante'!$AP$4:$AP$6</xm:f>
          </x14:formula1>
          <xm:sqref>BB8:BB100</xm:sqref>
        </x14:dataValidation>
        <x14:dataValidation type="list" allowBlank="1" showInputMessage="1" showErrorMessage="1" xr:uid="{00000000-0002-0000-0000-000003000000}">
          <x14:formula1>
            <xm:f>'Liste déroulante'!$AQ$4:$AQ$12</xm:f>
          </x14:formula1>
          <xm:sqref>BD8:BD100</xm:sqref>
        </x14:dataValidation>
        <x14:dataValidation type="list" allowBlank="1" showInputMessage="1" showErrorMessage="1" xr:uid="{00000000-0002-0000-0000-000004000000}">
          <x14:formula1>
            <xm:f>'Liste déroulante'!$AR$4:$AR$6</xm:f>
          </x14:formula1>
          <xm:sqref>BF8:BF100</xm:sqref>
        </x14:dataValidation>
        <x14:dataValidation type="list" allowBlank="1" showInputMessage="1" showErrorMessage="1" xr:uid="{00000000-0002-0000-0000-000005000000}">
          <x14:formula1>
            <xm:f>'Liste déroulante'!$AS$4:$AS$5</xm:f>
          </x14:formula1>
          <xm:sqref>BH8:BH100</xm:sqref>
        </x14:dataValidation>
        <x14:dataValidation type="list" allowBlank="1" showInputMessage="1" showErrorMessage="1" xr:uid="{00000000-0002-0000-0000-000006000000}">
          <x14:formula1>
            <xm:f>'Liste déroulante'!$AT$4:$AT$5</xm:f>
          </x14:formula1>
          <xm:sqref>BJ8:BJ100</xm:sqref>
        </x14:dataValidation>
        <x14:dataValidation type="list" allowBlank="1" showInputMessage="1" showErrorMessage="1" xr:uid="{00000000-0002-0000-0000-000007000000}">
          <x14:formula1>
            <xm:f>'Liste déroulante'!$AU$4:$AU$8</xm:f>
          </x14:formula1>
          <xm:sqref>BL8:BL100</xm:sqref>
        </x14:dataValidation>
        <x14:dataValidation type="list" allowBlank="1" showInputMessage="1" showErrorMessage="1" xr:uid="{00000000-0002-0000-0000-000008000000}">
          <x14:formula1>
            <xm:f>'Liste déroulante'!$BF$4:$BF$5</xm:f>
          </x14:formula1>
          <xm:sqref>BY8:BY100</xm:sqref>
        </x14:dataValidation>
        <x14:dataValidation type="list" allowBlank="1" showInputMessage="1" showErrorMessage="1" xr:uid="{00000000-0002-0000-0000-000009000000}">
          <x14:formula1>
            <xm:f>'Liste déroulante'!$P$4:$P$8</xm:f>
          </x14:formula1>
          <xm:sqref>U8:U100</xm:sqref>
        </x14:dataValidation>
        <x14:dataValidation type="list" allowBlank="1" showInputMessage="1" showErrorMessage="1" xr:uid="{00000000-0002-0000-0000-00000A000000}">
          <x14:formula1>
            <xm:f>'Liste déroulante'!$L$4:$L$8</xm:f>
          </x14:formula1>
          <xm:sqref>P8:P100</xm:sqref>
        </x14:dataValidation>
        <x14:dataValidation type="list" allowBlank="1" showInputMessage="1" showErrorMessage="1" xr:uid="{00000000-0002-0000-0000-00000B000000}">
          <x14:formula1>
            <xm:f>'Liste déroulante'!$T$4:$T$5</xm:f>
          </x14:formula1>
          <xm:sqref>Z8:Z100</xm:sqref>
        </x14:dataValidation>
        <x14:dataValidation type="list" allowBlank="1" showInputMessage="1" showErrorMessage="1" xr:uid="{00000000-0002-0000-0000-00000C000000}">
          <x14:formula1>
            <xm:f>'Liste déroulante'!$Y$4:$Y$5</xm:f>
          </x14:formula1>
          <xm:sqref>AE8:AE100</xm:sqref>
        </x14:dataValidation>
        <x14:dataValidation type="list" allowBlank="1" showInputMessage="1" showErrorMessage="1" xr:uid="{00000000-0002-0000-0000-00000D000000}">
          <x14:formula1>
            <xm:f>'Liste déroulante'!$AJ$4:$AJ$5</xm:f>
          </x14:formula1>
          <xm:sqref>AP8:AP100</xm:sqref>
        </x14:dataValidation>
        <x14:dataValidation type="list" allowBlank="1" showInputMessage="1" showErrorMessage="1" xr:uid="{00000000-0002-0000-0000-00000E000000}">
          <x14:formula1>
            <xm:f>'Liste déroulante'!$F$4:$F$8</xm:f>
          </x14:formula1>
          <xm:sqref>I8:I100</xm:sqref>
        </x14:dataValidation>
        <x14:dataValidation type="list" allowBlank="1" showInputMessage="1" showErrorMessage="1" xr:uid="{00000000-0002-0000-0000-00000F000000}">
          <x14:formula1>
            <xm:f>'Liste déroulante'!$G$4:$G$9</xm:f>
          </x14:formula1>
          <xm:sqref>J8:J100</xm:sqref>
        </x14:dataValidation>
        <x14:dataValidation type="list" allowBlank="1" showInputMessage="1" showErrorMessage="1" xr:uid="{00000000-0002-0000-0000-000010000000}">
          <x14:formula1>
            <xm:f>'Liste déroulante'!$H$4:$H$9</xm:f>
          </x14:formula1>
          <xm:sqref>K8:K100</xm:sqref>
        </x14:dataValidation>
        <x14:dataValidation type="list" allowBlank="1" showInputMessage="1" showErrorMessage="1" xr:uid="{00000000-0002-0000-0000-000011000000}">
          <x14:formula1>
            <xm:f>'Liste déroulante'!$I$4:$I$6</xm:f>
          </x14:formula1>
          <xm:sqref>L8:L100</xm:sqref>
        </x14:dataValidation>
        <x14:dataValidation type="list" allowBlank="1" showInputMessage="1" showErrorMessage="1" xr:uid="{00000000-0002-0000-0000-000012000000}">
          <x14:formula1>
            <xm:f>'Liste déroulante'!$J$4:$J$5</xm:f>
          </x14:formula1>
          <xm:sqref>M8:M100</xm:sqref>
        </x14:dataValidation>
        <x14:dataValidation type="list" allowBlank="1" showInputMessage="1" showErrorMessage="1" xr:uid="{00000000-0002-0000-0000-000013000000}">
          <x14:formula1>
            <xm:f>'Liste déroulante'!$M$4:$M$5</xm:f>
          </x14:formula1>
          <xm:sqref>Q8:Q100</xm:sqref>
        </x14:dataValidation>
        <x14:dataValidation type="list" allowBlank="1" showInputMessage="1" showErrorMessage="1" xr:uid="{00000000-0002-0000-0000-000014000000}">
          <x14:formula1>
            <xm:f>'Liste déroulante'!$O$4:$O$13</xm:f>
          </x14:formula1>
          <xm:sqref>T8:T100</xm:sqref>
        </x14:dataValidation>
        <x14:dataValidation type="list" allowBlank="1" showInputMessage="1" showErrorMessage="1" xr:uid="{00000000-0002-0000-0000-000015000000}">
          <x14:formula1>
            <xm:f>'Liste déroulante'!$Q$4:$Q$5</xm:f>
          </x14:formula1>
          <xm:sqref>V8:V100</xm:sqref>
        </x14:dataValidation>
        <x14:dataValidation type="list" allowBlank="1" showInputMessage="1" showErrorMessage="1" xr:uid="{00000000-0002-0000-0000-000016000000}">
          <x14:formula1>
            <xm:f>'Liste déroulante'!$U$4:$U$7</xm:f>
          </x14:formula1>
          <xm:sqref>AA8:AA100</xm:sqref>
        </x14:dataValidation>
        <x14:dataValidation type="list" allowBlank="1" showInputMessage="1" showErrorMessage="1" xr:uid="{00000000-0002-0000-0000-000017000000}">
          <x14:formula1>
            <xm:f>'Liste déroulante'!$W$4:$W$8</xm:f>
          </x14:formula1>
          <xm:sqref>AC8:AC100</xm:sqref>
        </x14:dataValidation>
        <x14:dataValidation type="list" allowBlank="1" showInputMessage="1" showErrorMessage="1" xr:uid="{00000000-0002-0000-0000-000018000000}">
          <x14:formula1>
            <xm:f>'Liste déroulante'!$X$4:$X$7</xm:f>
          </x14:formula1>
          <xm:sqref>AD8:AD100</xm:sqref>
        </x14:dataValidation>
        <x14:dataValidation type="list" allowBlank="1" showInputMessage="1" showErrorMessage="1" xr:uid="{00000000-0002-0000-0000-000019000000}">
          <x14:formula1>
            <xm:f>'Liste déroulante'!$AC$4:$AC$7</xm:f>
          </x14:formula1>
          <xm:sqref>AI8:AI100</xm:sqref>
        </x14:dataValidation>
        <x14:dataValidation type="list" allowBlank="1" showInputMessage="1" showErrorMessage="1" xr:uid="{00000000-0002-0000-0000-00001A000000}">
          <x14:formula1>
            <xm:f>'Liste déroulante'!$AD$4:$AD$5</xm:f>
          </x14:formula1>
          <xm:sqref>AJ8:AJ100</xm:sqref>
        </x14:dataValidation>
        <x14:dataValidation type="list" allowBlank="1" showInputMessage="1" showErrorMessage="1" xr:uid="{00000000-0002-0000-0000-00001B000000}">
          <x14:formula1>
            <xm:f>'Liste déroulante'!$AE$4:$AE$5</xm:f>
          </x14:formula1>
          <xm:sqref>AK8:AK100</xm:sqref>
        </x14:dataValidation>
        <x14:dataValidation type="list" allowBlank="1" showInputMessage="1" showErrorMessage="1" xr:uid="{00000000-0002-0000-0000-00001C000000}">
          <x14:formula1>
            <xm:f>'Liste déroulante'!$AH$4:$AH$7</xm:f>
          </x14:formula1>
          <xm:sqref>AN8:AN100</xm:sqref>
        </x14:dataValidation>
        <x14:dataValidation type="list" allowBlank="1" showInputMessage="1" showErrorMessage="1" xr:uid="{00000000-0002-0000-0000-00001D000000}">
          <x14:formula1>
            <xm:f>'Liste déroulante'!$AI$4:$AI$5</xm:f>
          </x14:formula1>
          <xm:sqref>AO8:AO100</xm:sqref>
        </x14:dataValidation>
        <x14:dataValidation type="list" allowBlank="1" showInputMessage="1" showErrorMessage="1" xr:uid="{00000000-0002-0000-0000-00001E000000}">
          <x14:formula1>
            <xm:f>'Liste déroulante'!$AW$4:$AW$5</xm:f>
          </x14:formula1>
          <xm:sqref>BO8:BO100</xm:sqref>
        </x14:dataValidation>
        <x14:dataValidation type="list" allowBlank="1" showInputMessage="1" showErrorMessage="1" xr:uid="{00000000-0002-0000-0000-00001F000000}">
          <x14:formula1>
            <xm:f>'Liste déroulante'!$AX$4:$AX$5</xm:f>
          </x14:formula1>
          <xm:sqref>BP8:BP100</xm:sqref>
        </x14:dataValidation>
        <x14:dataValidation type="list" allowBlank="1" showInputMessage="1" showErrorMessage="1" xr:uid="{00000000-0002-0000-0000-000020000000}">
          <x14:formula1>
            <xm:f>'Liste déroulante'!$AL$4:$AL$8</xm:f>
          </x14:formula1>
          <xm:sqref>AT8:AT100</xm:sqref>
        </x14:dataValidation>
        <x14:dataValidation type="list" allowBlank="1" showInputMessage="1" showErrorMessage="1" xr:uid="{00000000-0002-0000-0000-000021000000}">
          <x14:formula1>
            <xm:f>'Liste déroulante'!$AM$4:$AM$8</xm:f>
          </x14:formula1>
          <xm:sqref>AV8:AV100</xm:sqref>
        </x14:dataValidation>
        <x14:dataValidation type="list" allowBlank="1" showInputMessage="1" showErrorMessage="1" xr:uid="{00000000-0002-0000-0000-000022000000}">
          <x14:formula1>
            <xm:f>'Liste déroulante'!$V$4:$V$8</xm:f>
          </x14:formula1>
          <xm:sqref>AB8:AB100</xm:sqref>
        </x14:dataValidation>
        <x14:dataValidation type="list" allowBlank="1" showInputMessage="1" showErrorMessage="1" xr:uid="{00000000-0002-0000-0000-000023000000}">
          <x14:formula1>
            <xm:f>'Liste déroulante'!$E$4:$E$9</xm:f>
          </x14:formula1>
          <xm:sqref>C9:C13</xm:sqref>
        </x14:dataValidation>
        <x14:dataValidation type="list" allowBlank="1" showInputMessage="1" showErrorMessage="1" xr:uid="{00000000-0002-0000-0000-000024000000}">
          <x14:formula1>
            <xm:f>'Liste déroulante'!$AK$4:$AK$5</xm:f>
          </x14:formula1>
          <xm:sqref>AR8:AR100</xm:sqref>
        </x14:dataValidation>
        <x14:dataValidation type="list" allowBlank="1" showInputMessage="1" showErrorMessage="1" xr:uid="{00000000-0002-0000-0000-000025000000}">
          <x14:formula1>
            <xm:f>'Liste déroulante'!$Z$4:$Z$5</xm:f>
          </x14:formula1>
          <xm:sqref>AF8:AF100</xm:sqref>
        </x14:dataValidation>
        <x14:dataValidation type="list" allowBlank="1" showInputMessage="1" showErrorMessage="1" xr:uid="{00000000-0002-0000-0000-000026000000}">
          <x14:formula1>
            <xm:f>'Liste déroulante'!$AY$4:$AY$5</xm:f>
          </x14:formula1>
          <xm:sqref>BQ8:BQ100</xm:sqref>
        </x14:dataValidation>
        <x14:dataValidation type="list" allowBlank="1" showInputMessage="1" showErrorMessage="1" xr:uid="{00000000-0002-0000-0000-000027000000}">
          <x14:formula1>
            <xm:f>'Liste déroulante'!$K$4:$K$5</xm:f>
          </x14:formula1>
          <xm:sqref>N8:N100</xm:sqref>
        </x14:dataValidation>
        <x14:dataValidation type="list" allowBlank="1" showInputMessage="1" showErrorMessage="1" xr:uid="{00000000-0002-0000-0000-000028000000}">
          <x14:formula1>
            <xm:f>'Liste déroulante'!$N$4:$N$5</xm:f>
          </x14:formula1>
          <xm:sqref>R8:R100</xm:sqref>
        </x14:dataValidation>
        <x14:dataValidation type="list" allowBlank="1" showInputMessage="1" showErrorMessage="1" xr:uid="{00000000-0002-0000-0000-000029000000}">
          <x14:formula1>
            <xm:f>'Liste déroulante'!$R$4:$R$5</xm:f>
          </x14:formula1>
          <xm:sqref>W8:W100</xm:sqref>
        </x14:dataValidation>
        <x14:dataValidation type="list" allowBlank="1" showInputMessage="1" showErrorMessage="1" xr:uid="{00000000-0002-0000-0000-00002A000000}">
          <x14:formula1>
            <xm:f>'Liste déroulante'!$AA$4:$AA$5</xm:f>
          </x14:formula1>
          <xm:sqref>AG8:AG100</xm:sqref>
        </x14:dataValidation>
        <x14:dataValidation type="list" allowBlank="1" showInputMessage="1" showErrorMessage="1" xr:uid="{00000000-0002-0000-0000-00002B000000}">
          <x14:formula1>
            <xm:f>'Liste déroulante'!$BB$4:$BB$6</xm:f>
          </x14:formula1>
          <xm:sqref>BU8:BU100</xm:sqref>
        </x14:dataValidation>
        <x14:dataValidation type="list" allowBlank="1" showInputMessage="1" showErrorMessage="1" xr:uid="{00000000-0002-0000-0000-00002C000000}">
          <x14:formula1>
            <xm:f>'Liste déroulante'!$AV$4:$AV$6</xm:f>
          </x14:formula1>
          <xm:sqref>BN8:BN100</xm:sqref>
        </x14:dataValidation>
        <x14:dataValidation type="list" allowBlank="1" showInputMessage="1" showErrorMessage="1" xr:uid="{00000000-0002-0000-0000-00002D000000}">
          <x14:formula1>
            <xm:f>'Liste déroulante'!$S$4:$S$8</xm:f>
          </x14:formula1>
          <xm:sqref>Y8:Y100</xm:sqref>
        </x14:dataValidation>
        <x14:dataValidation type="list" allowBlank="1" showInputMessage="1" showErrorMessage="1" xr:uid="{00000000-0002-0000-0000-00002E000000}">
          <x14:formula1>
            <xm:f>'Liste déroulante'!$AZ$4:$AZ$5</xm:f>
          </x14:formula1>
          <xm:sqref>BR8:BR100</xm:sqref>
        </x14:dataValidation>
        <x14:dataValidation type="list" allowBlank="1" showInputMessage="1" showErrorMessage="1" xr:uid="{00000000-0002-0000-0000-00002F000000}">
          <x14:formula1>
            <xm:f>'Liste déroulante'!$BD$4:$BD$5</xm:f>
          </x14:formula1>
          <xm:sqref>BV8:BV100</xm:sqref>
        </x14:dataValidation>
        <x14:dataValidation type="list" allowBlank="1" showInputMessage="1" showErrorMessage="1" xr:uid="{00000000-0002-0000-0000-000030000000}">
          <x14:formula1>
            <xm:f>'Liste déroulante'!$AG$4:$AG$5</xm:f>
          </x14:formula1>
          <xm:sqref>AL8:AL100</xm:sqref>
        </x14:dataValidation>
        <x14:dataValidation type="list" allowBlank="1" showInputMessage="1" showErrorMessage="1" xr:uid="{00000000-0002-0000-0000-000031000000}">
          <x14:formula1>
            <xm:f>'Liste déroulante'!$BG$4:$BG$5</xm:f>
          </x14:formula1>
          <xm:sqref>BZ8:BZ100</xm:sqref>
        </x14:dataValidation>
        <x14:dataValidation type="list" allowBlank="1" showInputMessage="1" showErrorMessage="1" xr:uid="{00000000-0002-0000-0000-000032000000}">
          <x14:formula1>
            <xm:f>'Liste déroulante'!$BL$8:$BL$9</xm:f>
          </x14:formula1>
          <xm:sqref>G2</xm:sqref>
        </x14:dataValidation>
        <x14:dataValidation type="list" allowBlank="1" showInputMessage="1" showErrorMessage="1" xr:uid="{00000000-0002-0000-0000-000033000000}">
          <x14:formula1>
            <xm:f>'Liste déroulante'!$BA$4:$BA$5</xm:f>
          </x14:formula1>
          <xm:sqref>BS8:BS100</xm:sqref>
        </x14:dataValidation>
        <x14:dataValidation type="list" allowBlank="1" showInputMessage="1" showErrorMessage="1" xr:uid="{00000000-0002-0000-0000-000034000000}">
          <x14:formula1>
            <xm:f>'Liste déroulante'!$BE$4:$BE$5</xm:f>
          </x14:formula1>
          <xm:sqref>BW8:BW100</xm:sqref>
        </x14:dataValidation>
        <x14:dataValidation type="list" allowBlank="1" showInputMessage="1" showErrorMessage="1" xr:uid="{00000000-0002-0000-0000-000035000000}">
          <x14:formula1>
            <xm:f>'Liste déroulante'!$D$4:$D$44</xm:f>
          </x14:formula1>
          <xm:sqref>A8:A13</xm:sqref>
        </x14:dataValidation>
        <x14:dataValidation type="list" allowBlank="1" showInputMessage="1" showErrorMessage="1" xr:uid="{00000000-0002-0000-0000-000036000000}">
          <x14:formula1>
            <xm:f>'Liste déroulante'!$E$4:$E$15</xm:f>
          </x14:formula1>
          <xm:sqref>C8</xm:sqref>
        </x14:dataValidation>
        <x14:dataValidation type="list" allowBlank="1" showInputMessage="1" showErrorMessage="1" xr:uid="{00000000-0002-0000-0000-000037000000}">
          <x14:formula1>
            <xm:f>'Liste déroulante'!$BL$5:$BL$6</xm:f>
          </x14:formula1>
          <xm:sqref>CR8:CR20</xm:sqref>
        </x14:dataValidation>
        <x14:dataValidation type="list" allowBlank="1" showInputMessage="1" showErrorMessage="1" xr:uid="{00000000-0002-0000-0000-000038000000}">
          <x14:formula1>
            <xm:f>'Liste déroulante'!$BI$4:$BI$10</xm:f>
          </x14:formula1>
          <xm:sqref>CP8</xm:sqref>
        </x14:dataValidation>
        <x14:dataValidation type="list" allowBlank="1" showInputMessage="1" showErrorMessage="1" xr:uid="{00000000-0002-0000-0000-000039000000}">
          <x14:formula1>
            <xm:f>'Liste déroulante'!$BH$4:$BH$5</xm:f>
          </x14:formula1>
          <xm:sqref>CB8:CB100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2:K20"/>
  <sheetViews>
    <sheetView zoomScale="61" workbookViewId="0">
      <selection activeCell="G11" sqref="G11"/>
    </sheetView>
  </sheetViews>
  <sheetFormatPr baseColWidth="10" defaultRowHeight="14.5" x14ac:dyDescent="0.35"/>
  <cols>
    <col min="1" max="2" width="20.1796875" customWidth="1"/>
    <col min="3" max="3" width="24.26953125" bestFit="1" customWidth="1"/>
    <col min="4" max="4" width="25.1796875" bestFit="1" customWidth="1"/>
    <col min="5" max="5" width="19.54296875" customWidth="1"/>
    <col min="6" max="6" width="36.453125" bestFit="1" customWidth="1"/>
    <col min="7" max="7" width="28.7265625" bestFit="1" customWidth="1"/>
    <col min="8" max="8" width="7.7265625" customWidth="1"/>
    <col min="9" max="9" width="12" bestFit="1" customWidth="1"/>
    <col min="10" max="10" width="10.81640625" customWidth="1"/>
    <col min="11" max="11" width="15.1796875" bestFit="1" customWidth="1"/>
  </cols>
  <sheetData>
    <row r="2" spans="3:7" x14ac:dyDescent="0.35">
      <c r="C2" s="149" t="s">
        <v>301</v>
      </c>
      <c r="D2" s="149"/>
      <c r="E2" s="82"/>
      <c r="F2" s="149" t="s">
        <v>302</v>
      </c>
      <c r="G2" s="149"/>
    </row>
    <row r="3" spans="3:7" x14ac:dyDescent="0.35">
      <c r="C3" s="79" t="s">
        <v>298</v>
      </c>
      <c r="D3" s="3">
        <f>IF('Données produit'!CR8='Liste déroulante'!BL5,10,0)</f>
        <v>0</v>
      </c>
      <c r="E3" s="19"/>
      <c r="F3" s="3" t="s">
        <v>244</v>
      </c>
      <c r="G3" s="2">
        <f>IF('Données produit'!CR10='Liste déroulante'!BL5,5,0)</f>
        <v>0</v>
      </c>
    </row>
    <row r="4" spans="3:7" x14ac:dyDescent="0.35">
      <c r="C4" s="79" t="s">
        <v>299</v>
      </c>
      <c r="D4" s="3">
        <f>IF('Données produit'!CR9='Liste déroulante'!BL5,10,0)</f>
        <v>0</v>
      </c>
      <c r="E4" s="19"/>
      <c r="F4" s="3" t="s">
        <v>245</v>
      </c>
      <c r="G4" s="2">
        <f>IF('Données produit'!CR11='Liste déroulante'!BL5,10,0)</f>
        <v>0</v>
      </c>
    </row>
    <row r="5" spans="3:7" x14ac:dyDescent="0.35">
      <c r="C5" s="79" t="s">
        <v>244</v>
      </c>
      <c r="D5" s="3">
        <f>IF('Données produit'!CR10='Liste déroulante'!BL5,5,0)</f>
        <v>0</v>
      </c>
      <c r="E5" s="19"/>
      <c r="F5" s="3" t="s">
        <v>288</v>
      </c>
      <c r="G5" s="2">
        <f>IF('Données produit'!CR12='Liste déroulante'!BL5,15,0)</f>
        <v>0</v>
      </c>
    </row>
    <row r="6" spans="3:7" x14ac:dyDescent="0.35">
      <c r="C6" s="79" t="s">
        <v>245</v>
      </c>
      <c r="D6" s="3">
        <f>IF('Données produit'!CR11='Liste déroulante'!BL5,10,0)</f>
        <v>0</v>
      </c>
      <c r="E6" s="19"/>
      <c r="F6" s="3" t="s">
        <v>213</v>
      </c>
      <c r="G6" s="2">
        <f>IF('Données produit'!CR13='Liste déroulante'!BL5,5,0)</f>
        <v>0</v>
      </c>
    </row>
    <row r="7" spans="3:7" x14ac:dyDescent="0.35">
      <c r="C7" s="79" t="s">
        <v>288</v>
      </c>
      <c r="D7" s="3">
        <f>IF('Données produit'!CR12='Liste déroulante'!BL5,15,0)</f>
        <v>0</v>
      </c>
      <c r="E7" s="19"/>
      <c r="F7" s="3" t="s">
        <v>214</v>
      </c>
      <c r="G7" s="2">
        <f>IF('Données produit'!CR14='Liste déroulante'!BL5,10,0)</f>
        <v>0</v>
      </c>
    </row>
    <row r="8" spans="3:7" x14ac:dyDescent="0.35">
      <c r="C8" s="80" t="s">
        <v>213</v>
      </c>
      <c r="D8" s="3">
        <f>IF('Données produit'!CR13='Liste déroulante'!BL5,5,0)</f>
        <v>0</v>
      </c>
      <c r="E8" s="19"/>
      <c r="F8" s="3" t="s">
        <v>300</v>
      </c>
      <c r="G8" s="2">
        <f>IF('Données produit'!CR15='Liste déroulante'!BL5,15,0)</f>
        <v>0</v>
      </c>
    </row>
    <row r="9" spans="3:7" ht="43.5" x14ac:dyDescent="0.35">
      <c r="C9" s="80" t="s">
        <v>214</v>
      </c>
      <c r="D9" s="3">
        <f>IF('Données produit'!CR14='Liste déroulante'!BL5,10,0)</f>
        <v>0</v>
      </c>
      <c r="E9" s="19"/>
      <c r="F9" s="3" t="s">
        <v>271</v>
      </c>
      <c r="G9" s="2">
        <f>IF('Données produit'!CR20='Liste déroulante'!BL5,10,0)</f>
        <v>0</v>
      </c>
    </row>
    <row r="10" spans="3:7" x14ac:dyDescent="0.35">
      <c r="C10" s="80" t="s">
        <v>300</v>
      </c>
      <c r="D10" s="3">
        <f>IF('Données produit'!CR15='Liste déroulante'!BL5,15,0)</f>
        <v>0</v>
      </c>
      <c r="E10" s="1"/>
    </row>
    <row r="11" spans="3:7" ht="58" x14ac:dyDescent="0.35">
      <c r="C11" s="81" t="s">
        <v>270</v>
      </c>
      <c r="D11" s="3">
        <f>IF('Données produit'!CR19='Liste déroulante'!BL5,10,0)</f>
        <v>0</v>
      </c>
      <c r="E11" s="1"/>
    </row>
    <row r="12" spans="3:7" x14ac:dyDescent="0.35">
      <c r="D12" s="77"/>
      <c r="E12" s="1"/>
    </row>
    <row r="13" spans="3:7" x14ac:dyDescent="0.35">
      <c r="D13" s="77"/>
    </row>
    <row r="14" spans="3:7" x14ac:dyDescent="0.35">
      <c r="D14" s="77"/>
    </row>
    <row r="15" spans="3:7" x14ac:dyDescent="0.35">
      <c r="D15" s="77"/>
    </row>
    <row r="17" spans="1:11" ht="15" thickBot="1" x14ac:dyDescent="0.4"/>
    <row r="18" spans="1:11" ht="15" customHeight="1" x14ac:dyDescent="0.35">
      <c r="A18" s="147" t="s">
        <v>239</v>
      </c>
      <c r="B18" s="33"/>
      <c r="C18" s="32" t="s">
        <v>235</v>
      </c>
      <c r="D18" s="32" t="s">
        <v>236</v>
      </c>
      <c r="F18" s="2"/>
      <c r="G18" s="32" t="s">
        <v>187</v>
      </c>
      <c r="H18" s="32" t="s">
        <v>194</v>
      </c>
      <c r="I18" s="32" t="s">
        <v>196</v>
      </c>
      <c r="J18" s="32" t="s">
        <v>195</v>
      </c>
      <c r="K18" s="32" t="s">
        <v>199</v>
      </c>
    </row>
    <row r="19" spans="1:11" ht="15" thickBot="1" x14ac:dyDescent="0.4">
      <c r="A19" s="148"/>
      <c r="B19" s="33"/>
      <c r="C19" s="2" t="e">
        <f>IF(COUNTIF('Données produit'!O:O,"Catégorie D"),80,IF(COUNTIF('Données produit'!S:S,"Catégorie D"),80,IF(COUNTIF('Données produit'!X:X,"Catégorie D"),80,IF(COUNTIF('Données produit'!AH:AH,"Catégorie D"),80,IF(COUNTIF('Données produit'!AQ:AQ,"Catégorie D"),75,(SUM('Données produit'!CM:CM)/SUM('Données produit'!H:H))*25)))))</f>
        <v>#DIV/0!</v>
      </c>
      <c r="D19" s="2" t="e">
        <f>IF(COUNTIF('Données produit'!CK:CK,"Catégorie D"),80,IF(COUNTIF('Données produit'!C:C,'Liste déroulante'!E5),75,IF(COUNTIF('Données produit'!C:C,'Liste déroulante'!E6),75,IF(COUNTIF('Données produit'!C:C,'Liste déroulante'!E7),75,IF(COUNTIF('Données produit'!C:C,'Liste déroulante'!E8),50,IF(COUNTIF('Données produit'!C:C,'Liste déroulante'!E9),30,SUM('Données produit'!CO:CO)/SUM('Données produit'!H:H)*25))))))</f>
        <v>#DIV/0!</v>
      </c>
      <c r="F19" s="32" t="s">
        <v>185</v>
      </c>
      <c r="G19" s="2" t="e">
        <f>IF(COUNTIF('Données produit'!I:BI,"Catégorie E"),"Catégorie E",IF(C19&gt;80,"Catégorie E",IF(C19&gt;60,"Catégorie D",IF(C19&gt;40,"Catégorie C",IF(C19&gt;20,"Catégorie B",IF(C19&lt;21,"Catégorie A"))))))</f>
        <v>#DIV/0!</v>
      </c>
      <c r="H19" s="2" t="e">
        <f>IF(G19="Catégorie E","/",IF('Données produit'!CP8='Liste déroulante'!BI4,'Résultats Méthode 1'!C19-5,IF('Données produit'!CP8='Liste déroulante'!BI5,'Résultats Méthode 1'!C19-5,IF('Données produit'!CP8='Liste déroulante'!BI6,'Résultats Méthode 1'!C19,IF('Données produit'!CP8='Liste déroulante'!BI7,'Résultats Méthode 1'!C19,IF('Données produit'!CP8='Liste déroulante'!BI8,'Résultats Méthode 1'!C19+5,IF('Données produit'!CP8='Liste déroulante'!BI9,'Résultats Méthode 1'!C19+5,IF('Données produit'!CP8='Liste déroulante'!BI10,'Résultats Méthode 1'!C19+5,'Résultats Méthode 1'!C19))))))))</f>
        <v>#DIV/0!</v>
      </c>
      <c r="I19" s="2" t="e">
        <f>IF(OR(G19="Catégorie E",H19&gt;80),"Catégorie E",IF(H19&gt;60,"Catégorie D",IF(H19&gt;40,"Catégorie C",IF(H19&gt;20,"Catégorie B",IF(H19&lt;21,"Catégorie A")))))</f>
        <v>#DIV/0!</v>
      </c>
      <c r="J19" s="2" t="e">
        <f>IF(G19="Catégorie E","/",IF('Données produit'!G2='Liste déroulante'!BL9,H19+SUM(D3:D11),IF('Données produit'!G2='Liste déroulante'!BL8,H19+SUM(D4:D11))))</f>
        <v>#DIV/0!</v>
      </c>
      <c r="K19" s="2" t="e">
        <f>IF(COUNTIF('Données produit'!I:BI,"Catégorie E"),"Catégorie E",IF(J19&gt;80,"Catégorie E",IF(J19&gt;60,"Catégorie D",IF(J19&gt;40,"Catégorie C",IF(J19&gt;20,"Catégorie B",IF(AND(J19&lt;21,'Données produit'!CR18="oui"),"Catégorie B",IF(J19&lt;21,"Catégorie A")))))))</f>
        <v>#DIV/0!</v>
      </c>
    </row>
    <row r="20" spans="1:11" x14ac:dyDescent="0.35">
      <c r="F20" s="32" t="s">
        <v>186</v>
      </c>
      <c r="G20" s="2" t="e">
        <f>IF(COUNTIF('Données produit'!BJ:CK,"Catégorie E"),"Catégorie E",IF(D19&gt;80,"Catégorie E",IF(D19&gt;60,"Catégorie D",IF(D19&gt;40,"Catégorie C",IF(D19&gt;20,"Catégorie B",IF(D19&lt;21,"Catégorie A"))))))</f>
        <v>#DIV/0!</v>
      </c>
      <c r="H20" s="2" t="e">
        <f>IF(G20="Catégorie E","/",IF('Données produit'!CP8='Liste déroulante'!BI4,'Résultats Méthode 1'!D19+5,IF('Données produit'!CP8='Liste déroulante'!BI7,'Résultats Méthode 1'!D19+10,'Résultats Méthode 1'!D19)))</f>
        <v>#DIV/0!</v>
      </c>
      <c r="I20" s="2" t="e">
        <f>IF(OR(G20="Catégorie E",H20&gt;80),"Catégorie E",IF(H20&gt;60,"Catégorie D",IF(H20&gt;40,"Catégorie C",IF(H20&gt;20,"Catégorie B",IF(H20&lt;21,"Catégorie A")))))</f>
        <v>#DIV/0!</v>
      </c>
      <c r="J20" s="2" t="e">
        <f>IF(G20="Catégorie E","/",H20+SUM(G3:G9))</f>
        <v>#DIV/0!</v>
      </c>
      <c r="K20" s="2" t="e">
        <f>IF(COUNTIF('Données produit'!BJ:CK,"Catégorie E"),"Catégorie E",IF(J20&gt;80,"Catégorie E",IF(J20&gt;60,"Catégorie D",IF(J20&gt;40,"Catégorie C",IF(J20&gt;20,"Catégorie B",IF(AND(J20&lt;21,'Données produit'!CR18="oui"),"Catégorie B",IF(J20&lt;21,"Catégorie A")))))))</f>
        <v>#DIV/0!</v>
      </c>
    </row>
  </sheetData>
  <sheetProtection algorithmName="SHA-512" hashValue="5iwVYc+MZhDfeKVeYVJsRS07H8SuzbXvGWiHpEq1SENWsZh07nSEH8gvwicSk/x8U0M/O/vnD1QinhG/UX6AwQ==" saltValue="qsEzquc1S4myQe0IlF97hw==" spinCount="100000" sheet="1" objects="1" scenarios="1" selectLockedCells="1" selectUnlockedCells="1"/>
  <dataConsolidate function="countNums"/>
  <mergeCells count="3">
    <mergeCell ref="A18:A19"/>
    <mergeCell ref="C2:D2"/>
    <mergeCell ref="F2:G2"/>
  </mergeCells>
  <conditionalFormatting sqref="F18:F20">
    <cfRule type="containsText" dxfId="54" priority="61" operator="containsText" text="Catégorie A">
      <formula>NOT(ISERROR(SEARCH("Catégorie A",F18)))</formula>
    </cfRule>
    <cfRule type="containsText" dxfId="53" priority="62" operator="containsText" text="Catégorie B">
      <formula>NOT(ISERROR(SEARCH("Catégorie B",F18)))</formula>
    </cfRule>
    <cfRule type="containsText" dxfId="52" priority="63" operator="containsText" text="Catégorie C">
      <formula>NOT(ISERROR(SEARCH("Catégorie C",F18)))</formula>
    </cfRule>
    <cfRule type="containsText" dxfId="51" priority="64" operator="containsText" text="Catégorie D">
      <formula>NOT(ISERROR(SEARCH("Catégorie D",F18)))</formula>
    </cfRule>
    <cfRule type="containsText" dxfId="50" priority="65" operator="containsText" text="Catégorie E">
      <formula>NOT(ISERROR(SEARCH("Catégorie E",F18)))</formula>
    </cfRule>
  </conditionalFormatting>
  <conditionalFormatting sqref="G18:K18">
    <cfRule type="containsText" dxfId="49" priority="56" operator="containsText" text="Catégorie A">
      <formula>NOT(ISERROR(SEARCH("Catégorie A",G18)))</formula>
    </cfRule>
    <cfRule type="containsText" dxfId="48" priority="57" operator="containsText" text="Catégorie B">
      <formula>NOT(ISERROR(SEARCH("Catégorie B",G18)))</formula>
    </cfRule>
    <cfRule type="containsText" dxfId="47" priority="58" operator="containsText" text="Catégorie C">
      <formula>NOT(ISERROR(SEARCH("Catégorie C",G18)))</formula>
    </cfRule>
    <cfRule type="containsText" dxfId="46" priority="59" operator="containsText" text="Catégorie D">
      <formula>NOT(ISERROR(SEARCH("Catégorie D",G18)))</formula>
    </cfRule>
    <cfRule type="containsText" dxfId="45" priority="60" operator="containsText" text="Catégorie E">
      <formula>NOT(ISERROR(SEARCH("Catégorie E",G18)))</formula>
    </cfRule>
  </conditionalFormatting>
  <conditionalFormatting sqref="H16:XFD17 A18:B18 E12 C15:C19 C21:C1048576 F18:XFD1048576 E15:E1048576 F3:XFD15 D3:D1048576 C2 F1:XFD1 H2:XFD2 E2:E10">
    <cfRule type="containsText" dxfId="44" priority="51" operator="containsText" text="Catégorie E">
      <formula>NOT(ISERROR(SEARCH("Catégorie E",A1)))</formula>
    </cfRule>
    <cfRule type="containsText" dxfId="43" priority="52" operator="containsText" text="Catégorie D">
      <formula>NOT(ISERROR(SEARCH("Catégorie D",A1)))</formula>
    </cfRule>
    <cfRule type="containsText" dxfId="42" priority="53" operator="containsText" text="Catégorie C">
      <formula>NOT(ISERROR(SEARCH("Catégorie C",A1)))</formula>
    </cfRule>
    <cfRule type="containsText" dxfId="41" priority="54" operator="containsText" text="Catégorie B">
      <formula>NOT(ISERROR(SEARCH("Catégorie B",A1)))</formula>
    </cfRule>
    <cfRule type="containsText" dxfId="40" priority="55" operator="containsText" text="Catégorie A">
      <formula>NOT(ISERROR(SEARCH("Catégorie A",A1)))</formula>
    </cfRule>
  </conditionalFormatting>
  <conditionalFormatting sqref="C11">
    <cfRule type="containsText" dxfId="39" priority="1" operator="containsText" text="Catégorie A">
      <formula>NOT(ISERROR(SEARCH("Catégorie A",C11)))</formula>
    </cfRule>
    <cfRule type="containsText" dxfId="38" priority="2" operator="containsText" text="Catégorie B">
      <formula>NOT(ISERROR(SEARCH("Catégorie B",C11)))</formula>
    </cfRule>
    <cfRule type="containsText" dxfId="37" priority="3" operator="containsText" text="Catégorie C">
      <formula>NOT(ISERROR(SEARCH("Catégorie C",C11)))</formula>
    </cfRule>
    <cfRule type="containsText" dxfId="36" priority="4" operator="containsText" text="Catégorie D">
      <formula>NOT(ISERROR(SEARCH("Catégorie D",C11)))</formula>
    </cfRule>
    <cfRule type="containsText" dxfId="35" priority="5" operator="containsText" text="Catégorie E">
      <formula>NOT(ISERROR(SEARCH("Catégorie E",C11)))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6:J9"/>
  <sheetViews>
    <sheetView workbookViewId="0">
      <selection activeCell="A7" sqref="A7:A8"/>
    </sheetView>
  </sheetViews>
  <sheetFormatPr baseColWidth="10" defaultRowHeight="14.5" x14ac:dyDescent="0.35"/>
  <cols>
    <col min="1" max="1" width="19.7265625" customWidth="1"/>
    <col min="3" max="3" width="36.453125" bestFit="1" customWidth="1"/>
    <col min="4" max="4" width="2" hidden="1" customWidth="1"/>
    <col min="5" max="5" width="28.7265625" customWidth="1"/>
    <col min="6" max="6" width="2" customWidth="1"/>
    <col min="7" max="7" width="6.1796875" customWidth="1"/>
    <col min="8" max="8" width="11.453125" customWidth="1"/>
    <col min="9" max="9" width="7.26953125" hidden="1" customWidth="1"/>
    <col min="10" max="10" width="15.1796875" bestFit="1" customWidth="1"/>
  </cols>
  <sheetData>
    <row r="6" spans="1:10" ht="15" thickBot="1" x14ac:dyDescent="0.4"/>
    <row r="7" spans="1:10" x14ac:dyDescent="0.35">
      <c r="A7" s="150" t="s">
        <v>239</v>
      </c>
      <c r="C7" s="2"/>
      <c r="D7" s="2"/>
      <c r="E7" s="32" t="s">
        <v>187</v>
      </c>
      <c r="F7" s="32"/>
      <c r="G7" s="32" t="s">
        <v>194</v>
      </c>
      <c r="H7" s="32" t="s">
        <v>196</v>
      </c>
      <c r="I7" s="32" t="s">
        <v>195</v>
      </c>
      <c r="J7" s="32" t="s">
        <v>199</v>
      </c>
    </row>
    <row r="8" spans="1:10" ht="15" thickBot="1" x14ac:dyDescent="0.4">
      <c r="A8" s="151"/>
      <c r="C8" s="32" t="s">
        <v>185</v>
      </c>
      <c r="D8" s="2">
        <f>LARGE('Données produit'!B8:B16,1)</f>
        <v>0</v>
      </c>
      <c r="E8" s="2">
        <f>IF(COUNTIF('Données produit'!I:BI,"Catégorie E"),"Catégorie E",IF(D8=5,"Catégorie E",IF(COUNTIF('Données produit'!I:BI,"Catégorie D"),"Catégorie D",IF(D8=4,"Catégorie D",IF(D8=3,"Catégorie C",IF(D8=2,"Catégorie B",IF(OR(COUNTIF('Données produit'!AH$8:AH$100,1)&gt;0,COUNTIF('Données produit'!O$8:O$100,1)&gt;0,COUNTIF('Données produit'!S$8:S$100,1)&gt;0,COUNTIF('Données produit'!X$8:X$100,1)&gt;0,COUNTIF('Données produit'!AM$8:AM$100,1)&gt;0),"Catégorie B",IF(D8=1,"Catégorie A",0))))))))</f>
        <v>0</v>
      </c>
      <c r="F8" s="2">
        <f>IF(E8="Catégorie E",5,IF(E8="Catégorie D",4,IF(E8="Catégorie C",3,IF(E8="Catégorie B",2,IF(E8="Catégorie A",1,0)))))</f>
        <v>0</v>
      </c>
      <c r="G8" s="2">
        <f>IF(OR('Données produit'!CP8='Liste déroulante'!BI4,'Données produit'!CP8='Liste déroulante'!BI5),F8-1,IF(OR('Données produit'!CP8='Liste déroulante'!BI6,'Données produit'!CP8='Liste déroulante'!BI7),F8,IF(OR('Données produit'!CP8='Liste déroulante'!BI8,'Données produit'!CP8='Liste déroulante'!BI9,'Données produit'!CP8='Liste déroulante'!BI10),'Résultats Méthode 2'!F8+1,0)))</f>
        <v>0</v>
      </c>
      <c r="H8" s="2">
        <f>IF(OR(E8="Catégorie E",G8=5),"Catégorie E",IF(G8=4,"Catégorie D",IF(G8=3,"Catégorie C",IF(G8=2,"Catégorie B",IF(G8=1,"Catégorie A",0)))))</f>
        <v>0</v>
      </c>
      <c r="I8" s="2">
        <f>IF(AND('Données produit'!G2='Liste déroulante'!BL9,COUNTIF('Données produit'!CR8:CR16,"oui")&gt;2),'Résultats Méthode 2'!G8+2,IF(AND('Données produit'!G2='Liste déroulante'!BL9,COUNTIF('Données produit'!CR8:CR16,"oui")&gt;1),'Résultats Méthode 2'!G8+1,IF(AND('Données produit'!G2='Liste déroulante'!BL8,COUNTIF('Données produit'!CR9:CR16,"oui")&gt;2),'Résultats Méthode 2'!G8+2,IF(AND('Données produit'!G2='Liste déroulante'!BL8,COUNTIF('Données produit'!CR9:CR16,"oui")&gt;1),'Résultats Méthode 2'!G8+1,'Résultats Méthode 2'!G8))))</f>
        <v>0</v>
      </c>
      <c r="J8" s="2">
        <f>IF(OR(E8="Catégorie E",H8="Catégorie E",I8&gt;4),"Catégorie E",IF(I8=4,"Catégorie D",IF(I8=3,"Catégorie C",IF(I8=2,"Catégorie B",IF(AND(I8=1,'Données produit'!CR18="oui"),"Catégorie B",IF(I8=1,"Catégorie A",0))))))</f>
        <v>0</v>
      </c>
    </row>
    <row r="9" spans="1:10" x14ac:dyDescent="0.35">
      <c r="C9" s="32" t="s">
        <v>186</v>
      </c>
      <c r="D9" s="2">
        <f>LARGE('Données produit'!D8:D16,1)</f>
        <v>0</v>
      </c>
      <c r="E9" s="2">
        <f>IF(COUNTIF('Données produit'!BJ:CK,"Catégorie E"),"Catégorie E",IF(D9=5,"Catégorie E",IF(COUNTIF('Données produit'!BJ:CK,"Catégorie D"),"Catégorie D",IF(D9=4,"Catégorie D",IF(D9=3,"Catégorie C",IF(D9=2,"Catégorie B",IF(OR(COUNTIF('Données produit'!AH$8:AH$100,1)&gt;0,COUNTIF('Données produit'!BT$8:BT$100,1)&gt;0,COUNTIF('Données produit'!BX$8:BX$100,1)&gt;0,COUNTIF('Données produit'!BX$8:BX$100,4)&gt;0),"Catégorie B",IF(D9=1,"Catégorie A",0))))))))</f>
        <v>0</v>
      </c>
      <c r="F9" s="2">
        <f>IF(E9="Catégorie E",5,IF(E9="Catégorie D",4,IF(E9="Catégorie C",3,IF(E9="Catégorie B",2,IF(E9="Catégorie A",1,0)))))</f>
        <v>0</v>
      </c>
      <c r="G9" s="2">
        <f>IF(OR('Données produit'!CP8='Liste déroulante'!BI4,'Données produit'!CP8='Liste déroulante'!BI7),'Résultats Méthode 2'!F9+1,'Résultats Méthode 2'!F9)</f>
        <v>0</v>
      </c>
      <c r="H9" s="2">
        <f>IF(OR(E9="Catégorie E",G9=5),"Catégorie E",IF(G9=4,"Catégorie D",IF(G9=3,"Catégorie C",IF(G9=2,"Catégorie B",IF(G9=1,"Catégorie A",0)))))</f>
        <v>0</v>
      </c>
      <c r="I9" s="2">
        <f>IF(COUNTIF('Données produit'!CR10:CR15,"oui")+COUNTIF('Données produit'!CR17,"oui")&gt;2,'Résultats Méthode 2'!G9+2,IF(COUNTIF('Données produit'!CR10:CR15,"oui")+COUNTIF('Données produit'!CR17,"oui")&gt;1,'Résultats Méthode 2'!G9+1,G9))</f>
        <v>0</v>
      </c>
      <c r="J9" s="2">
        <f>IF(OR(E9="Catégorie E",H9="Catégorie E",I9&gt;4),"Catégorie E",IF(I9=4,"Catégorie D",IF(I9=3,"Catégorie C",IF(I9=2,"Catégorie B",IF(AND(I9=1,'Données produit'!CR18="oui"),"Catégorie B",IF(I9=1,"Catégorie A",0))))))</f>
        <v>0</v>
      </c>
    </row>
  </sheetData>
  <sheetProtection algorithmName="SHA-512" hashValue="08YoGQh7zBiFVWq18YfrO0dkFiwU6EX8oS0UzJPiZdrdBNHafIbNbxtICXTHMhvI9AguKo7oCrS9adm2i0j/fQ==" saltValue="79+HGPZI/h4b+F3S6HMvpg==" spinCount="100000" sheet="1" objects="1" scenarios="1" selectLockedCells="1" selectUnlockedCells="1"/>
  <mergeCells count="1">
    <mergeCell ref="A7:A8"/>
  </mergeCells>
  <conditionalFormatting sqref="A1:XFD6 B7:XFD10 A11:XFD1048576">
    <cfRule type="containsText" dxfId="34" priority="11" operator="containsText" text="Catégorie A">
      <formula>NOT(ISERROR(SEARCH("Catégorie A",A1)))</formula>
    </cfRule>
    <cfRule type="containsText" dxfId="33" priority="12" operator="containsText" text="Catégorie B">
      <formula>NOT(ISERROR(SEARCH("Catégorie B",A1)))</formula>
    </cfRule>
    <cfRule type="containsText" dxfId="32" priority="13" operator="containsText" text="Catégorie C">
      <formula>NOT(ISERROR(SEARCH("Catégorie C",A1)))</formula>
    </cfRule>
    <cfRule type="containsText" dxfId="31" priority="14" operator="containsText" text="Catégorie D">
      <formula>NOT(ISERROR(SEARCH("Catégorie D",A1)))</formula>
    </cfRule>
    <cfRule type="containsText" dxfId="30" priority="15" operator="containsText" text="Catégorie E">
      <formula>NOT(ISERROR(SEARCH("Catégorie E",A1)))</formula>
    </cfRule>
  </conditionalFormatting>
  <conditionalFormatting sqref="A7">
    <cfRule type="containsText" dxfId="29" priority="6" operator="containsText" text="Catégorie E">
      <formula>NOT(ISERROR(SEARCH("Catégorie E",A7)))</formula>
    </cfRule>
    <cfRule type="containsText" dxfId="28" priority="7" operator="containsText" text="Catégorie D">
      <formula>NOT(ISERROR(SEARCH("Catégorie D",A7)))</formula>
    </cfRule>
    <cfRule type="containsText" dxfId="27" priority="8" operator="containsText" text="Catégorie C">
      <formula>NOT(ISERROR(SEARCH("Catégorie C",A7)))</formula>
    </cfRule>
    <cfRule type="containsText" dxfId="26" priority="9" operator="containsText" text="Catégorie B">
      <formula>NOT(ISERROR(SEARCH("Catégorie B",A7)))</formula>
    </cfRule>
    <cfRule type="containsText" dxfId="25" priority="10" operator="containsText" text="Catégorie A">
      <formula>NOT(ISERROR(SEARCH("Catégorie A",A7)))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P51"/>
  <sheetViews>
    <sheetView zoomScale="80" zoomScaleNormal="80" workbookViewId="0">
      <pane xSplit="2" ySplit="2" topLeftCell="BD3" activePane="bottomRight" state="frozen"/>
      <selection pane="topRight" activeCell="C1" sqref="C1"/>
      <selection pane="bottomLeft" activeCell="A3" sqref="A3"/>
      <selection pane="bottomRight" activeCell="BL25" sqref="BL25"/>
    </sheetView>
  </sheetViews>
  <sheetFormatPr baseColWidth="10" defaultColWidth="11.453125" defaultRowHeight="14.5" x14ac:dyDescent="0.35"/>
  <cols>
    <col min="1" max="2" width="12.453125" style="1" bestFit="1" customWidth="1"/>
    <col min="3" max="3" width="11.453125" style="1"/>
    <col min="4" max="4" width="14.54296875" style="1" bestFit="1" customWidth="1"/>
    <col min="5" max="5" width="21.26953125" style="1" bestFit="1" customWidth="1"/>
    <col min="6" max="6" width="13.7265625" style="1" bestFit="1" customWidth="1"/>
    <col min="7" max="7" width="8.453125" style="1" bestFit="1" customWidth="1"/>
    <col min="8" max="8" width="40.81640625" style="1" customWidth="1"/>
    <col min="9" max="9" width="39" style="1" customWidth="1"/>
    <col min="10" max="11" width="13.7265625" style="1" customWidth="1"/>
    <col min="12" max="12" width="15.26953125" style="1" bestFit="1" customWidth="1"/>
    <col min="13" max="13" width="11.453125" style="1" bestFit="1" customWidth="1"/>
    <col min="14" max="14" width="11.453125" style="1" customWidth="1"/>
    <col min="15" max="15" width="25.1796875" style="1" bestFit="1" customWidth="1"/>
    <col min="16" max="16" width="42.54296875" style="1" customWidth="1"/>
    <col min="17" max="17" width="11.453125" style="1" bestFit="1" customWidth="1"/>
    <col min="18" max="19" width="11.453125" style="1" customWidth="1"/>
    <col min="20" max="20" width="13.54296875" style="1" bestFit="1" customWidth="1"/>
    <col min="21" max="21" width="52.7265625" style="1" customWidth="1"/>
    <col min="22" max="22" width="70" style="1" customWidth="1"/>
    <col min="23" max="23" width="65.54296875" style="1" customWidth="1"/>
    <col min="24" max="24" width="66.1796875" style="1" customWidth="1"/>
    <col min="25" max="25" width="9.453125" style="1" bestFit="1" customWidth="1"/>
    <col min="26" max="27" width="9.453125" style="1" customWidth="1"/>
    <col min="28" max="28" width="9.81640625" style="1" bestFit="1" customWidth="1"/>
    <col min="29" max="29" width="20.54296875" style="1" bestFit="1" customWidth="1"/>
    <col min="30" max="30" width="10.81640625" style="1" bestFit="1" customWidth="1"/>
    <col min="31" max="31" width="23" style="1" bestFit="1" customWidth="1"/>
    <col min="32" max="33" width="25.7265625" style="1" customWidth="1"/>
    <col min="34" max="34" width="19.81640625" style="1" bestFit="1" customWidth="1"/>
    <col min="35" max="35" width="23.54296875" style="1" customWidth="1"/>
    <col min="36" max="36" width="30.26953125" style="1" customWidth="1"/>
    <col min="37" max="37" width="36.453125" style="1" customWidth="1"/>
    <col min="38" max="38" width="17.81640625" style="1" bestFit="1" customWidth="1"/>
    <col min="39" max="39" width="20.1796875" style="1" bestFit="1" customWidth="1"/>
    <col min="40" max="41" width="18.453125" style="1" bestFit="1" customWidth="1"/>
    <col min="42" max="42" width="16.7265625" style="1" bestFit="1" customWidth="1"/>
    <col min="43" max="43" width="26.26953125" style="1" customWidth="1"/>
    <col min="44" max="44" width="15.54296875" style="1" bestFit="1" customWidth="1"/>
    <col min="45" max="45" width="14.81640625" style="1" bestFit="1" customWidth="1"/>
    <col min="46" max="46" width="18.81640625" style="1" bestFit="1" customWidth="1"/>
    <col min="47" max="47" width="23.453125" style="1" bestFit="1" customWidth="1"/>
    <col min="48" max="48" width="23.453125" style="1" customWidth="1"/>
    <col min="49" max="49" width="13.54296875" style="1" bestFit="1" customWidth="1"/>
    <col min="50" max="57" width="27.26953125" style="1" customWidth="1"/>
    <col min="58" max="58" width="4.81640625" style="1" bestFit="1" customWidth="1"/>
    <col min="59" max="59" width="15" style="1" bestFit="1" customWidth="1"/>
    <col min="60" max="60" width="15" style="1" customWidth="1"/>
    <col min="61" max="61" width="44.453125" style="1" bestFit="1" customWidth="1"/>
    <col min="62" max="62" width="44.81640625" style="1" bestFit="1" customWidth="1"/>
    <col min="63" max="63" width="11.453125" style="1"/>
    <col min="64" max="64" width="26.453125" style="1" customWidth="1"/>
    <col min="65" max="65" width="11.453125" style="1"/>
    <col min="66" max="68" width="11.54296875" style="1" bestFit="1" customWidth="1"/>
    <col min="69" max="16384" width="11.453125" style="1"/>
  </cols>
  <sheetData>
    <row r="2" spans="1:68" ht="15" thickBot="1" x14ac:dyDescent="0.4"/>
    <row r="3" spans="1:68" ht="29.5" thickBot="1" x14ac:dyDescent="0.4">
      <c r="D3" s="24" t="s">
        <v>189</v>
      </c>
      <c r="E3" s="25" t="s">
        <v>188</v>
      </c>
      <c r="F3" s="156" t="s">
        <v>2</v>
      </c>
      <c r="G3" s="157"/>
      <c r="H3" s="157"/>
      <c r="I3" s="157"/>
      <c r="J3" s="157"/>
      <c r="K3" s="157"/>
      <c r="L3" s="156" t="s">
        <v>3</v>
      </c>
      <c r="M3" s="157"/>
      <c r="N3" s="157"/>
      <c r="O3" s="156" t="s">
        <v>4</v>
      </c>
      <c r="P3" s="157"/>
      <c r="Q3" s="157"/>
      <c r="R3" s="157"/>
      <c r="S3" s="156" t="s">
        <v>15</v>
      </c>
      <c r="T3" s="157"/>
      <c r="U3" s="157"/>
      <c r="V3" s="157"/>
      <c r="W3" s="157"/>
      <c r="X3" s="157"/>
      <c r="Y3" s="157"/>
      <c r="Z3" s="157"/>
      <c r="AA3" s="157"/>
      <c r="AB3" s="158"/>
      <c r="AC3" s="156" t="s">
        <v>5</v>
      </c>
      <c r="AD3" s="157"/>
      <c r="AE3" s="157"/>
      <c r="AF3" s="157"/>
      <c r="AG3" s="157"/>
      <c r="AH3" s="155" t="s">
        <v>6</v>
      </c>
      <c r="AI3" s="155"/>
      <c r="AJ3" s="155"/>
      <c r="AK3" s="26" t="s">
        <v>222</v>
      </c>
      <c r="AL3" s="25" t="s">
        <v>134</v>
      </c>
      <c r="AM3" s="25" t="s">
        <v>135</v>
      </c>
      <c r="AN3" s="25" t="s">
        <v>136</v>
      </c>
      <c r="AO3" s="25" t="s">
        <v>7</v>
      </c>
      <c r="AP3" s="25" t="s">
        <v>8</v>
      </c>
      <c r="AQ3" s="25" t="s">
        <v>9</v>
      </c>
      <c r="AR3" s="25" t="s">
        <v>10</v>
      </c>
      <c r="AS3" s="25" t="s">
        <v>11</v>
      </c>
      <c r="AT3" s="25" t="s">
        <v>12</v>
      </c>
      <c r="AU3" s="25" t="s">
        <v>16</v>
      </c>
      <c r="AV3" s="27"/>
      <c r="AW3" s="156" t="s">
        <v>13</v>
      </c>
      <c r="AX3" s="157"/>
      <c r="AY3" s="157"/>
      <c r="AZ3" s="157"/>
      <c r="BA3" s="74"/>
      <c r="BB3" s="156" t="s">
        <v>250</v>
      </c>
      <c r="BC3" s="157"/>
      <c r="BD3" s="158"/>
      <c r="BE3" s="74"/>
      <c r="BF3" s="156" t="s">
        <v>14</v>
      </c>
      <c r="BG3" s="158"/>
      <c r="BH3" s="78" t="s">
        <v>292</v>
      </c>
      <c r="BI3" s="28" t="s">
        <v>191</v>
      </c>
      <c r="BJ3" s="29" t="s">
        <v>190</v>
      </c>
    </row>
    <row r="4" spans="1:68" ht="29" x14ac:dyDescent="0.35">
      <c r="D4" s="20" t="s">
        <v>69</v>
      </c>
      <c r="E4" s="21" t="s">
        <v>69</v>
      </c>
      <c r="F4" s="9" t="s">
        <v>69</v>
      </c>
      <c r="G4" s="9" t="s">
        <v>69</v>
      </c>
      <c r="H4" s="9" t="s">
        <v>69</v>
      </c>
      <c r="I4" s="22" t="s">
        <v>69</v>
      </c>
      <c r="J4" s="9" t="s">
        <v>69</v>
      </c>
      <c r="K4" s="9" t="s">
        <v>69</v>
      </c>
      <c r="L4" s="9" t="s">
        <v>69</v>
      </c>
      <c r="M4" s="9" t="s">
        <v>69</v>
      </c>
      <c r="N4" s="9" t="s">
        <v>69</v>
      </c>
      <c r="O4" s="9" t="s">
        <v>69</v>
      </c>
      <c r="P4" s="9" t="s">
        <v>69</v>
      </c>
      <c r="Q4" s="22" t="s">
        <v>69</v>
      </c>
      <c r="R4" s="22" t="s">
        <v>69</v>
      </c>
      <c r="S4" s="22" t="s">
        <v>69</v>
      </c>
      <c r="T4" s="9" t="s">
        <v>69</v>
      </c>
      <c r="U4" s="9" t="s">
        <v>69</v>
      </c>
      <c r="V4" s="9" t="s">
        <v>69</v>
      </c>
      <c r="W4" s="9" t="s">
        <v>69</v>
      </c>
      <c r="X4" s="9" t="s">
        <v>69</v>
      </c>
      <c r="Y4" s="9" t="s">
        <v>69</v>
      </c>
      <c r="Z4" s="9" t="s">
        <v>69</v>
      </c>
      <c r="AA4" s="9" t="s">
        <v>69</v>
      </c>
      <c r="AB4" s="9" t="s">
        <v>69</v>
      </c>
      <c r="AC4" s="9" t="s">
        <v>69</v>
      </c>
      <c r="AD4" s="9" t="s">
        <v>69</v>
      </c>
      <c r="AE4" s="9" t="s">
        <v>69</v>
      </c>
      <c r="AF4" s="9" t="s">
        <v>69</v>
      </c>
      <c r="AG4" s="9" t="s">
        <v>69</v>
      </c>
      <c r="AH4" s="9" t="s">
        <v>69</v>
      </c>
      <c r="AI4" s="9" t="s">
        <v>69</v>
      </c>
      <c r="AJ4" s="9" t="s">
        <v>69</v>
      </c>
      <c r="AK4" s="9" t="s">
        <v>69</v>
      </c>
      <c r="AL4" s="9" t="s">
        <v>69</v>
      </c>
      <c r="AM4" s="9" t="s">
        <v>69</v>
      </c>
      <c r="AN4" s="9" t="s">
        <v>69</v>
      </c>
      <c r="AO4" s="9" t="s">
        <v>69</v>
      </c>
      <c r="AP4" s="9" t="s">
        <v>69</v>
      </c>
      <c r="AQ4" s="9" t="s">
        <v>69</v>
      </c>
      <c r="AR4" s="9" t="s">
        <v>69</v>
      </c>
      <c r="AS4" s="9" t="s">
        <v>69</v>
      </c>
      <c r="AT4" s="9" t="s">
        <v>69</v>
      </c>
      <c r="AU4" s="9" t="s">
        <v>69</v>
      </c>
      <c r="AV4" s="9" t="s">
        <v>69</v>
      </c>
      <c r="AW4" s="9" t="s">
        <v>69</v>
      </c>
      <c r="AX4" s="9" t="s">
        <v>69</v>
      </c>
      <c r="AY4" s="13" t="s">
        <v>69</v>
      </c>
      <c r="AZ4" s="13" t="s">
        <v>69</v>
      </c>
      <c r="BA4" s="13" t="s">
        <v>69</v>
      </c>
      <c r="BB4" s="13" t="s">
        <v>69</v>
      </c>
      <c r="BC4" s="13" t="s">
        <v>69</v>
      </c>
      <c r="BD4" s="13" t="s">
        <v>69</v>
      </c>
      <c r="BE4" s="13" t="s">
        <v>69</v>
      </c>
      <c r="BF4" s="13" t="s">
        <v>69</v>
      </c>
      <c r="BG4" s="13" t="s">
        <v>69</v>
      </c>
      <c r="BH4" s="13" t="s">
        <v>69</v>
      </c>
      <c r="BI4" s="14" t="s">
        <v>303</v>
      </c>
      <c r="BJ4" s="23" t="s">
        <v>219</v>
      </c>
      <c r="BN4" s="152" t="s">
        <v>228</v>
      </c>
      <c r="BO4" s="153"/>
      <c r="BP4" s="154"/>
    </row>
    <row r="5" spans="1:68" ht="29" x14ac:dyDescent="0.35">
      <c r="D5" s="6" t="s">
        <v>17</v>
      </c>
      <c r="E5" s="3" t="s">
        <v>55</v>
      </c>
      <c r="F5" s="3" t="s">
        <v>111</v>
      </c>
      <c r="G5" s="3" t="s">
        <v>60</v>
      </c>
      <c r="H5" s="3" t="s">
        <v>63</v>
      </c>
      <c r="I5" s="3" t="s">
        <v>65</v>
      </c>
      <c r="J5" s="3" t="s">
        <v>67</v>
      </c>
      <c r="K5" s="3" t="s">
        <v>2</v>
      </c>
      <c r="L5" s="3" t="s">
        <v>115</v>
      </c>
      <c r="M5" s="3" t="s">
        <v>67</v>
      </c>
      <c r="N5" s="3" t="s">
        <v>3</v>
      </c>
      <c r="O5" s="3" t="s">
        <v>119</v>
      </c>
      <c r="P5" s="3" t="s">
        <v>74</v>
      </c>
      <c r="Q5" s="3" t="s">
        <v>67</v>
      </c>
      <c r="R5" s="3" t="s">
        <v>4</v>
      </c>
      <c r="S5" s="3" t="s">
        <v>251</v>
      </c>
      <c r="T5" s="3" t="s">
        <v>78</v>
      </c>
      <c r="U5" s="3" t="s">
        <v>176</v>
      </c>
      <c r="V5" s="3" t="s">
        <v>172</v>
      </c>
      <c r="W5" s="3" t="s">
        <v>79</v>
      </c>
      <c r="X5" s="3" t="s">
        <v>81</v>
      </c>
      <c r="Y5" s="3" t="s">
        <v>278</v>
      </c>
      <c r="Z5" s="3" t="s">
        <v>231</v>
      </c>
      <c r="AA5" s="3" t="s">
        <v>15</v>
      </c>
      <c r="AB5" s="3" t="s">
        <v>265</v>
      </c>
      <c r="AC5" s="3" t="s">
        <v>128</v>
      </c>
      <c r="AD5" s="3" t="s">
        <v>67</v>
      </c>
      <c r="AE5" s="3" t="s">
        <v>98</v>
      </c>
      <c r="AF5" s="3" t="s">
        <v>86</v>
      </c>
      <c r="AG5" s="3" t="s">
        <v>262</v>
      </c>
      <c r="AH5" s="3" t="s">
        <v>131</v>
      </c>
      <c r="AI5" s="3" t="s">
        <v>87</v>
      </c>
      <c r="AJ5" s="3" t="s">
        <v>98</v>
      </c>
      <c r="AK5" s="19" t="s">
        <v>223</v>
      </c>
      <c r="AL5" s="3" t="s">
        <v>137</v>
      </c>
      <c r="AM5" s="3" t="s">
        <v>148</v>
      </c>
      <c r="AN5" s="3" t="s">
        <v>144</v>
      </c>
      <c r="AO5" s="3" t="s">
        <v>149</v>
      </c>
      <c r="AP5" s="3" t="s">
        <v>153</v>
      </c>
      <c r="AQ5" s="3" t="s">
        <v>155</v>
      </c>
      <c r="AR5" s="3" t="s">
        <v>163</v>
      </c>
      <c r="AS5" s="3" t="s">
        <v>165</v>
      </c>
      <c r="AT5" s="3" t="s">
        <v>166</v>
      </c>
      <c r="AU5" s="3" t="s">
        <v>167</v>
      </c>
      <c r="AV5" s="3" t="s">
        <v>254</v>
      </c>
      <c r="AW5" s="3" t="s">
        <v>78</v>
      </c>
      <c r="AX5" s="3" t="s">
        <v>88</v>
      </c>
      <c r="AY5" s="4" t="s">
        <v>13</v>
      </c>
      <c r="AZ5" s="4" t="s">
        <v>266</v>
      </c>
      <c r="BA5" s="4" t="s">
        <v>277</v>
      </c>
      <c r="BB5" s="4" t="s">
        <v>256</v>
      </c>
      <c r="BC5" s="4" t="s">
        <v>267</v>
      </c>
      <c r="BD5" s="4" t="s">
        <v>260</v>
      </c>
      <c r="BE5" s="4" t="s">
        <v>276</v>
      </c>
      <c r="BF5" s="4" t="s">
        <v>89</v>
      </c>
      <c r="BG5" s="4" t="s">
        <v>268</v>
      </c>
      <c r="BH5" s="4" t="s">
        <v>293</v>
      </c>
      <c r="BI5" s="5" t="s">
        <v>290</v>
      </c>
      <c r="BJ5" s="17" t="s">
        <v>218</v>
      </c>
      <c r="BL5" s="1" t="s">
        <v>89</v>
      </c>
      <c r="BN5" s="30" t="s">
        <v>207</v>
      </c>
      <c r="BO5" s="8" t="s">
        <v>206</v>
      </c>
      <c r="BP5" s="31" t="s">
        <v>205</v>
      </c>
    </row>
    <row r="6" spans="1:68" ht="44" thickBot="1" x14ac:dyDescent="0.4">
      <c r="D6" s="6" t="s">
        <v>18</v>
      </c>
      <c r="E6" s="3" t="s">
        <v>56</v>
      </c>
      <c r="F6" s="3" t="s">
        <v>112</v>
      </c>
      <c r="G6" s="3" t="s">
        <v>61</v>
      </c>
      <c r="H6" s="3" t="s">
        <v>64</v>
      </c>
      <c r="I6" s="3" t="s">
        <v>66</v>
      </c>
      <c r="J6" s="3"/>
      <c r="K6" s="3"/>
      <c r="L6" s="3" t="s">
        <v>116</v>
      </c>
      <c r="M6" s="3"/>
      <c r="N6" s="3"/>
      <c r="O6" s="3" t="s">
        <v>120</v>
      </c>
      <c r="P6" s="3" t="s">
        <v>75</v>
      </c>
      <c r="Q6" s="3"/>
      <c r="R6" s="3"/>
      <c r="S6" s="3" t="s">
        <v>252</v>
      </c>
      <c r="T6" s="3"/>
      <c r="U6" s="3" t="s">
        <v>232</v>
      </c>
      <c r="V6" s="3" t="s">
        <v>173</v>
      </c>
      <c r="W6" s="3" t="s">
        <v>80</v>
      </c>
      <c r="X6" s="3" t="s">
        <v>83</v>
      </c>
      <c r="Y6" s="3"/>
      <c r="Z6" s="3"/>
      <c r="AA6" s="3"/>
      <c r="AB6" s="3"/>
      <c r="AC6" s="3" t="s">
        <v>129</v>
      </c>
      <c r="AD6" s="3"/>
      <c r="AE6" s="3"/>
      <c r="AF6" s="3"/>
      <c r="AG6" s="3"/>
      <c r="AH6" s="3" t="s">
        <v>132</v>
      </c>
      <c r="AI6" s="3"/>
      <c r="AJ6" s="3"/>
      <c r="AK6" s="3"/>
      <c r="AL6" s="3" t="s">
        <v>138</v>
      </c>
      <c r="AM6" s="3" t="s">
        <v>141</v>
      </c>
      <c r="AN6" s="3" t="s">
        <v>145</v>
      </c>
      <c r="AO6" s="3" t="s">
        <v>150</v>
      </c>
      <c r="AP6" s="3" t="s">
        <v>154</v>
      </c>
      <c r="AQ6" s="3" t="s">
        <v>156</v>
      </c>
      <c r="AR6" s="3" t="s">
        <v>164</v>
      </c>
      <c r="AS6" s="3"/>
      <c r="AT6" s="3"/>
      <c r="AU6" s="3" t="s">
        <v>168</v>
      </c>
      <c r="AV6" s="3" t="s">
        <v>255</v>
      </c>
      <c r="AW6" s="3"/>
      <c r="AX6" s="3"/>
      <c r="AY6" s="4"/>
      <c r="AZ6" s="4"/>
      <c r="BA6" s="4"/>
      <c r="BB6" s="4" t="s">
        <v>257</v>
      </c>
      <c r="BC6" s="4"/>
      <c r="BD6" s="4"/>
      <c r="BE6" s="4"/>
      <c r="BF6" s="4"/>
      <c r="BG6" s="4"/>
      <c r="BH6" s="4"/>
      <c r="BI6" s="5" t="s">
        <v>291</v>
      </c>
      <c r="BJ6" s="17" t="s">
        <v>210</v>
      </c>
      <c r="BL6" s="1" t="s">
        <v>220</v>
      </c>
      <c r="BN6" s="10">
        <f>IF(OR('Données produit'!AT8='Liste déroulante'!AL5,'Données produit'!AT8='Liste déroulante'!AL6),4,IF('Données produit'!AT8='Liste déroulante'!AL7,3,IF('Données produit'!AT8='Liste déroulante'!AL8,2,1)))</f>
        <v>1</v>
      </c>
      <c r="BO6" s="11">
        <f>IF(OR('Données produit'!AV8='Liste déroulante'!AM5,'Données produit'!AV8='Liste déroulante'!AM6),4,IF('Données produit'!AV8='Liste déroulante'!AM7,3,IF('Données produit'!AV8='Liste déroulante'!AM8,2,1)))</f>
        <v>1</v>
      </c>
      <c r="BP6" s="12">
        <f>IF(OR('Données produit'!AX8='Liste déroulante'!AN5,'Données produit'!AX8='Liste déroulante'!AN6),4,IF('Données produit'!AX8='Liste déroulante'!AN7,3,IF('Données produit'!AX8='Liste déroulante'!AN8,2,1)))</f>
        <v>1</v>
      </c>
    </row>
    <row r="7" spans="1:68" ht="29" x14ac:dyDescent="0.35">
      <c r="A7" s="1" t="s">
        <v>178</v>
      </c>
      <c r="B7" s="1">
        <v>5</v>
      </c>
      <c r="D7" s="6" t="s">
        <v>19</v>
      </c>
      <c r="E7" s="3" t="s">
        <v>57</v>
      </c>
      <c r="F7" s="3" t="s">
        <v>113</v>
      </c>
      <c r="G7" s="3" t="s">
        <v>62</v>
      </c>
      <c r="H7" s="3" t="s">
        <v>68</v>
      </c>
      <c r="I7" s="3"/>
      <c r="J7" s="3"/>
      <c r="K7" s="3"/>
      <c r="L7" s="3" t="s">
        <v>117</v>
      </c>
      <c r="M7" s="3"/>
      <c r="N7" s="3"/>
      <c r="O7" s="3" t="s">
        <v>123</v>
      </c>
      <c r="P7" s="3" t="s">
        <v>76</v>
      </c>
      <c r="Q7" s="3"/>
      <c r="R7" s="3"/>
      <c r="S7" s="3" t="s">
        <v>253</v>
      </c>
      <c r="T7" s="3"/>
      <c r="U7" s="3" t="s">
        <v>177</v>
      </c>
      <c r="V7" s="3" t="s">
        <v>174</v>
      </c>
      <c r="W7" s="3" t="s">
        <v>82</v>
      </c>
      <c r="X7" s="3" t="s">
        <v>85</v>
      </c>
      <c r="Y7" s="3"/>
      <c r="Z7" s="3"/>
      <c r="AA7" s="3"/>
      <c r="AB7" s="3"/>
      <c r="AC7" s="3" t="s">
        <v>130</v>
      </c>
      <c r="AD7" s="3"/>
      <c r="AE7" s="3"/>
      <c r="AF7" s="3"/>
      <c r="AG7" s="3"/>
      <c r="AH7" s="3" t="s">
        <v>133</v>
      </c>
      <c r="AI7" s="3"/>
      <c r="AJ7" s="3"/>
      <c r="AK7" s="3"/>
      <c r="AL7" s="3" t="s">
        <v>139</v>
      </c>
      <c r="AM7" s="3" t="s">
        <v>142</v>
      </c>
      <c r="AN7" s="3" t="s">
        <v>146</v>
      </c>
      <c r="AO7" s="3" t="s">
        <v>151</v>
      </c>
      <c r="AP7" s="3"/>
      <c r="AQ7" s="3" t="s">
        <v>157</v>
      </c>
      <c r="AR7" s="3"/>
      <c r="AS7" s="3"/>
      <c r="AT7" s="3"/>
      <c r="AU7" s="3" t="s">
        <v>169</v>
      </c>
      <c r="AV7" s="3"/>
      <c r="AW7" s="3"/>
      <c r="AX7" s="3"/>
      <c r="AY7" s="4"/>
      <c r="AZ7" s="4"/>
      <c r="BA7" s="4"/>
      <c r="BB7" s="4"/>
      <c r="BC7" s="4"/>
      <c r="BD7" s="4"/>
      <c r="BE7" s="4"/>
      <c r="BF7" s="4"/>
      <c r="BG7" s="4"/>
      <c r="BH7" s="4"/>
      <c r="BI7" s="5" t="s">
        <v>193</v>
      </c>
      <c r="BJ7" s="17" t="s">
        <v>211</v>
      </c>
    </row>
    <row r="8" spans="1:68" ht="29" x14ac:dyDescent="0.35">
      <c r="A8" s="1" t="s">
        <v>179</v>
      </c>
      <c r="B8" s="1">
        <v>4</v>
      </c>
      <c r="D8" s="6" t="s">
        <v>21</v>
      </c>
      <c r="E8" s="3" t="s">
        <v>58</v>
      </c>
      <c r="F8" s="3" t="s">
        <v>114</v>
      </c>
      <c r="G8" s="3" t="s">
        <v>72</v>
      </c>
      <c r="H8" s="3" t="s">
        <v>70</v>
      </c>
      <c r="I8" s="3"/>
      <c r="J8" s="3"/>
      <c r="K8" s="3"/>
      <c r="L8" s="3" t="s">
        <v>118</v>
      </c>
      <c r="M8" s="3"/>
      <c r="N8" s="3"/>
      <c r="O8" s="3" t="s">
        <v>121</v>
      </c>
      <c r="P8" s="3" t="s">
        <v>77</v>
      </c>
      <c r="Q8" s="3"/>
      <c r="R8" s="3"/>
      <c r="S8" s="3" t="s">
        <v>287</v>
      </c>
      <c r="T8" s="3"/>
      <c r="U8" s="3"/>
      <c r="V8" s="3" t="s">
        <v>175</v>
      </c>
      <c r="W8" s="3" t="s">
        <v>84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 t="s">
        <v>140</v>
      </c>
      <c r="AM8" s="3" t="s">
        <v>143</v>
      </c>
      <c r="AN8" s="3" t="s">
        <v>147</v>
      </c>
      <c r="AO8" s="3" t="s">
        <v>152</v>
      </c>
      <c r="AP8" s="3"/>
      <c r="AQ8" s="3" t="s">
        <v>158</v>
      </c>
      <c r="AR8" s="3"/>
      <c r="AS8" s="3"/>
      <c r="AT8" s="3"/>
      <c r="AU8" s="3" t="s">
        <v>170</v>
      </c>
      <c r="AV8" s="3"/>
      <c r="AW8" s="3"/>
      <c r="AX8" s="3"/>
      <c r="AY8" s="4"/>
      <c r="AZ8" s="4"/>
      <c r="BA8" s="4"/>
      <c r="BB8" s="4"/>
      <c r="BC8" s="4"/>
      <c r="BD8" s="4"/>
      <c r="BE8" s="4"/>
      <c r="BF8" s="4"/>
      <c r="BG8" s="4"/>
      <c r="BH8" s="4"/>
      <c r="BI8" s="5" t="s">
        <v>272</v>
      </c>
      <c r="BJ8" s="17" t="s">
        <v>233</v>
      </c>
      <c r="BL8" s="1" t="s">
        <v>273</v>
      </c>
    </row>
    <row r="9" spans="1:68" ht="29" x14ac:dyDescent="0.35">
      <c r="A9" s="1" t="s">
        <v>180</v>
      </c>
      <c r="B9" s="1">
        <v>3</v>
      </c>
      <c r="D9" s="6" t="s">
        <v>20</v>
      </c>
      <c r="E9" s="3" t="s">
        <v>59</v>
      </c>
      <c r="F9" s="3"/>
      <c r="G9" s="3" t="s">
        <v>73</v>
      </c>
      <c r="H9" s="3" t="s">
        <v>71</v>
      </c>
      <c r="I9" s="3"/>
      <c r="J9" s="3"/>
      <c r="K9" s="3"/>
      <c r="L9" s="3"/>
      <c r="M9" s="3"/>
      <c r="N9" s="3"/>
      <c r="O9" s="3" t="s">
        <v>122</v>
      </c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 t="s">
        <v>159</v>
      </c>
      <c r="AR9" s="3"/>
      <c r="AS9" s="3"/>
      <c r="AT9" s="3"/>
      <c r="AU9" s="3"/>
      <c r="AV9" s="3"/>
      <c r="AW9" s="3"/>
      <c r="AX9" s="3"/>
      <c r="AY9" s="4"/>
      <c r="AZ9" s="4"/>
      <c r="BA9" s="4"/>
      <c r="BB9" s="4"/>
      <c r="BC9" s="4"/>
      <c r="BD9" s="4"/>
      <c r="BE9" s="4"/>
      <c r="BF9" s="4"/>
      <c r="BG9" s="4"/>
      <c r="BH9" s="4"/>
      <c r="BI9" s="16" t="s">
        <v>192</v>
      </c>
      <c r="BJ9" s="17" t="s">
        <v>234</v>
      </c>
      <c r="BL9" s="1" t="s">
        <v>275</v>
      </c>
    </row>
    <row r="10" spans="1:68" ht="29" x14ac:dyDescent="0.35">
      <c r="A10" s="1" t="s">
        <v>181</v>
      </c>
      <c r="B10" s="1">
        <v>2</v>
      </c>
      <c r="D10" s="76" t="s">
        <v>22</v>
      </c>
      <c r="E10" s="3" t="s">
        <v>281</v>
      </c>
      <c r="F10" s="3"/>
      <c r="G10" s="3"/>
      <c r="H10" s="3"/>
      <c r="I10" s="3"/>
      <c r="J10" s="3"/>
      <c r="K10" s="3"/>
      <c r="L10" s="3"/>
      <c r="M10" s="3"/>
      <c r="N10" s="3"/>
      <c r="O10" s="3" t="s">
        <v>124</v>
      </c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 t="s">
        <v>160</v>
      </c>
      <c r="AR10" s="3"/>
      <c r="AS10" s="3"/>
      <c r="AT10" s="3"/>
      <c r="AU10" s="3"/>
      <c r="AV10" s="3"/>
      <c r="AW10" s="3"/>
      <c r="AX10" s="3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16" t="s">
        <v>294</v>
      </c>
      <c r="BJ10" s="17" t="s">
        <v>212</v>
      </c>
    </row>
    <row r="11" spans="1:68" ht="29" x14ac:dyDescent="0.35">
      <c r="A11" s="1" t="s">
        <v>182</v>
      </c>
      <c r="B11" s="1">
        <v>1</v>
      </c>
      <c r="D11" s="76" t="s">
        <v>23</v>
      </c>
      <c r="E11" s="3" t="s">
        <v>282</v>
      </c>
      <c r="F11" s="3"/>
      <c r="G11" s="3"/>
      <c r="H11" s="3"/>
      <c r="I11" s="3"/>
      <c r="J11" s="3"/>
      <c r="K11" s="3"/>
      <c r="L11" s="3"/>
      <c r="M11" s="3"/>
      <c r="N11" s="3"/>
      <c r="O11" s="3" t="s">
        <v>125</v>
      </c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 t="s">
        <v>161</v>
      </c>
      <c r="AR11" s="3"/>
      <c r="AS11" s="3"/>
      <c r="AT11" s="3"/>
      <c r="AU11" s="3"/>
      <c r="AV11" s="3"/>
      <c r="AW11" s="3"/>
      <c r="AX11" s="3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16"/>
      <c r="BJ11" s="18" t="s">
        <v>213</v>
      </c>
    </row>
    <row r="12" spans="1:68" ht="29" x14ac:dyDescent="0.35">
      <c r="D12" s="76" t="s">
        <v>24</v>
      </c>
      <c r="E12" s="3" t="s">
        <v>283</v>
      </c>
      <c r="F12" s="3"/>
      <c r="G12" s="3"/>
      <c r="H12" s="3"/>
      <c r="I12" s="3"/>
      <c r="J12" s="3"/>
      <c r="K12" s="3"/>
      <c r="L12" s="3"/>
      <c r="M12" s="3"/>
      <c r="N12" s="3"/>
      <c r="O12" s="3" t="s">
        <v>126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 t="s">
        <v>162</v>
      </c>
      <c r="AR12" s="3"/>
      <c r="AS12" s="3"/>
      <c r="AT12" s="3"/>
      <c r="AU12" s="3"/>
      <c r="AV12" s="3"/>
      <c r="AW12" s="3"/>
      <c r="AX12" s="3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16"/>
      <c r="BJ12" s="18" t="s">
        <v>214</v>
      </c>
    </row>
    <row r="13" spans="1:68" x14ac:dyDescent="0.35">
      <c r="D13" s="76" t="s">
        <v>25</v>
      </c>
      <c r="E13" s="3" t="s">
        <v>284</v>
      </c>
      <c r="F13" s="3"/>
      <c r="G13" s="3"/>
      <c r="H13" s="3"/>
      <c r="I13" s="3"/>
      <c r="J13" s="3"/>
      <c r="K13" s="3"/>
      <c r="L13" s="3"/>
      <c r="M13" s="3"/>
      <c r="N13" s="3"/>
      <c r="O13" s="3" t="s">
        <v>127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16"/>
      <c r="BJ13" s="18" t="s">
        <v>215</v>
      </c>
    </row>
    <row r="14" spans="1:68" x14ac:dyDescent="0.35">
      <c r="D14" s="76" t="s">
        <v>26</v>
      </c>
      <c r="E14" s="3" t="s">
        <v>285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16"/>
      <c r="BJ14" s="18" t="s">
        <v>216</v>
      </c>
    </row>
    <row r="15" spans="1:68" x14ac:dyDescent="0.35">
      <c r="D15" s="76" t="s">
        <v>27</v>
      </c>
      <c r="E15" s="3" t="s">
        <v>286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16"/>
      <c r="BJ15" s="18" t="s">
        <v>217</v>
      </c>
    </row>
    <row r="16" spans="1:68" x14ac:dyDescent="0.35">
      <c r="D16" s="6" t="s">
        <v>28</v>
      </c>
      <c r="E16" s="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16"/>
      <c r="BJ16" s="18" t="s">
        <v>198</v>
      </c>
    </row>
    <row r="17" spans="4:62" x14ac:dyDescent="0.35">
      <c r="D17" s="6" t="s">
        <v>29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16"/>
      <c r="BJ17" s="7" t="s">
        <v>197</v>
      </c>
    </row>
    <row r="18" spans="4:62" x14ac:dyDescent="0.35">
      <c r="D18" s="6" t="s">
        <v>30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3"/>
      <c r="BJ18" s="7"/>
    </row>
    <row r="19" spans="4:62" x14ac:dyDescent="0.35">
      <c r="D19" s="6" t="s">
        <v>31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3"/>
      <c r="BJ19" s="7"/>
    </row>
    <row r="20" spans="4:62" x14ac:dyDescent="0.35">
      <c r="D20" s="6" t="s">
        <v>32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3"/>
      <c r="BJ20" s="7"/>
    </row>
    <row r="21" spans="4:62" x14ac:dyDescent="0.35">
      <c r="D21" s="6" t="s">
        <v>33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3"/>
      <c r="BJ21" s="7"/>
    </row>
    <row r="22" spans="4:62" x14ac:dyDescent="0.35">
      <c r="D22" s="6" t="s">
        <v>34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3"/>
      <c r="BJ22" s="7"/>
    </row>
    <row r="23" spans="4:62" x14ac:dyDescent="0.35">
      <c r="D23" s="6" t="s">
        <v>35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3"/>
      <c r="BJ23" s="7"/>
    </row>
    <row r="24" spans="4:62" x14ac:dyDescent="0.35">
      <c r="D24" s="6" t="s">
        <v>36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3"/>
      <c r="BJ24" s="7"/>
    </row>
    <row r="25" spans="4:62" x14ac:dyDescent="0.35">
      <c r="D25" s="6" t="s">
        <v>37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3"/>
      <c r="BJ25" s="7"/>
    </row>
    <row r="26" spans="4:62" x14ac:dyDescent="0.35">
      <c r="D26" s="6" t="s">
        <v>38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3"/>
      <c r="BJ26" s="7"/>
    </row>
    <row r="27" spans="4:62" x14ac:dyDescent="0.35">
      <c r="D27" s="6" t="s">
        <v>39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3"/>
      <c r="BJ27" s="7"/>
    </row>
    <row r="28" spans="4:62" x14ac:dyDescent="0.35">
      <c r="D28" s="6" t="s">
        <v>40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3"/>
      <c r="BJ28" s="7"/>
    </row>
    <row r="29" spans="4:62" x14ac:dyDescent="0.35">
      <c r="D29" s="6" t="s">
        <v>41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3"/>
      <c r="BJ29" s="7"/>
    </row>
    <row r="30" spans="4:62" x14ac:dyDescent="0.35">
      <c r="D30" s="6" t="s">
        <v>42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3"/>
      <c r="BJ30" s="7"/>
    </row>
    <row r="31" spans="4:62" x14ac:dyDescent="0.35">
      <c r="D31" s="6" t="s">
        <v>43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3"/>
      <c r="BJ31" s="7"/>
    </row>
    <row r="32" spans="4:62" x14ac:dyDescent="0.35">
      <c r="D32" s="6" t="s">
        <v>44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3"/>
      <c r="BJ32" s="7"/>
    </row>
    <row r="33" spans="4:62" x14ac:dyDescent="0.35">
      <c r="D33" s="6" t="s">
        <v>45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3"/>
      <c r="BJ33" s="7"/>
    </row>
    <row r="34" spans="4:62" x14ac:dyDescent="0.35">
      <c r="D34" s="6" t="s">
        <v>46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3"/>
      <c r="BJ34" s="7"/>
    </row>
    <row r="35" spans="4:62" x14ac:dyDescent="0.35">
      <c r="D35" s="6" t="s">
        <v>47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3"/>
      <c r="BJ35" s="7"/>
    </row>
    <row r="36" spans="4:62" x14ac:dyDescent="0.35">
      <c r="D36" s="6" t="s">
        <v>48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3"/>
      <c r="BJ36" s="7"/>
    </row>
    <row r="37" spans="4:62" x14ac:dyDescent="0.35">
      <c r="D37" s="6" t="s">
        <v>49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3"/>
      <c r="BJ37" s="7"/>
    </row>
    <row r="38" spans="4:62" x14ac:dyDescent="0.35">
      <c r="D38" s="6" t="s">
        <v>50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3"/>
      <c r="BJ38" s="7"/>
    </row>
    <row r="39" spans="4:62" x14ac:dyDescent="0.35">
      <c r="D39" s="6" t="s">
        <v>51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3"/>
      <c r="BJ39" s="7"/>
    </row>
    <row r="40" spans="4:62" x14ac:dyDescent="0.35">
      <c r="D40" s="6" t="s">
        <v>52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3"/>
      <c r="BJ40" s="7"/>
    </row>
    <row r="41" spans="4:62" x14ac:dyDescent="0.35">
      <c r="D41" s="6" t="s">
        <v>53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3"/>
      <c r="BJ41" s="7"/>
    </row>
    <row r="42" spans="4:62" x14ac:dyDescent="0.35">
      <c r="D42" s="6" t="s">
        <v>54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3"/>
      <c r="BJ42" s="7"/>
    </row>
    <row r="43" spans="4:62" x14ac:dyDescent="0.35">
      <c r="D43" s="6" t="s">
        <v>279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4"/>
      <c r="AZ43" s="4"/>
      <c r="BA43" s="4"/>
      <c r="BB43" s="4"/>
      <c r="BC43" s="4"/>
      <c r="BD43" s="4"/>
      <c r="BE43" s="4"/>
      <c r="BF43" s="4"/>
      <c r="BG43" s="46"/>
      <c r="BH43" s="46"/>
      <c r="BI43" s="3"/>
      <c r="BJ43" s="7"/>
    </row>
    <row r="44" spans="4:62" ht="15" thickBot="1" x14ac:dyDescent="0.4">
      <c r="D44" s="6" t="s">
        <v>280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4"/>
      <c r="AZ44" s="4"/>
      <c r="BA44" s="4"/>
      <c r="BB44" s="4"/>
      <c r="BC44" s="4"/>
      <c r="BD44" s="4"/>
      <c r="BE44" s="4"/>
      <c r="BF44" s="4"/>
      <c r="BG44" s="19"/>
      <c r="BH44" s="19"/>
      <c r="BI44" s="11"/>
      <c r="BJ44" s="7"/>
    </row>
    <row r="45" spans="4:62" x14ac:dyDescent="0.35"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4"/>
      <c r="AZ45" s="4"/>
      <c r="BA45" s="4"/>
      <c r="BB45" s="4"/>
      <c r="BC45" s="4"/>
      <c r="BD45" s="4"/>
      <c r="BE45" s="4"/>
      <c r="BF45" s="4"/>
      <c r="BG45" s="19"/>
      <c r="BH45" s="19"/>
      <c r="BJ45" s="7"/>
    </row>
    <row r="46" spans="4:62" x14ac:dyDescent="0.35"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4"/>
      <c r="AZ46" s="4"/>
      <c r="BA46" s="4"/>
      <c r="BB46" s="4"/>
      <c r="BC46" s="4"/>
      <c r="BD46" s="4"/>
      <c r="BE46" s="4"/>
      <c r="BF46" s="4"/>
      <c r="BG46" s="19"/>
      <c r="BH46" s="19"/>
      <c r="BJ46" s="7"/>
    </row>
    <row r="47" spans="4:62" x14ac:dyDescent="0.35"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4"/>
      <c r="AZ47" s="4"/>
      <c r="BA47" s="4"/>
      <c r="BB47" s="4"/>
      <c r="BC47" s="4"/>
      <c r="BD47" s="4"/>
      <c r="BE47" s="4"/>
      <c r="BF47" s="4"/>
      <c r="BG47" s="19"/>
      <c r="BH47" s="19"/>
      <c r="BJ47" s="7"/>
    </row>
    <row r="48" spans="4:62" x14ac:dyDescent="0.35"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4"/>
      <c r="AZ48" s="4"/>
      <c r="BA48" s="4"/>
      <c r="BB48" s="4"/>
      <c r="BC48" s="4"/>
      <c r="BD48" s="4"/>
      <c r="BE48" s="4"/>
      <c r="BF48" s="4"/>
      <c r="BG48" s="19"/>
      <c r="BH48" s="19"/>
      <c r="BJ48" s="7"/>
    </row>
    <row r="49" spans="5:62" x14ac:dyDescent="0.35"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4"/>
      <c r="AZ49" s="4"/>
      <c r="BA49" s="4"/>
      <c r="BB49" s="4"/>
      <c r="BC49" s="4"/>
      <c r="BD49" s="4"/>
      <c r="BE49" s="4"/>
      <c r="BF49" s="4"/>
      <c r="BG49" s="19"/>
      <c r="BH49" s="19"/>
      <c r="BJ49" s="7"/>
    </row>
    <row r="50" spans="5:62" ht="15" thickBot="1" x14ac:dyDescent="0.4"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5"/>
      <c r="AZ50" s="15"/>
      <c r="BA50" s="15"/>
      <c r="BB50" s="15"/>
      <c r="BC50" s="15"/>
      <c r="BD50" s="15"/>
      <c r="BE50" s="15"/>
      <c r="BF50" s="15"/>
      <c r="BG50" s="19"/>
      <c r="BH50" s="19"/>
      <c r="BJ50" s="7"/>
    </row>
    <row r="51" spans="5:62" ht="15" thickBot="1" x14ac:dyDescent="0.4">
      <c r="BJ51" s="12"/>
    </row>
  </sheetData>
  <sheetProtection selectLockedCells="1" selectUnlockedCells="1"/>
  <mergeCells count="10">
    <mergeCell ref="BN4:BP4"/>
    <mergeCell ref="AH3:AJ3"/>
    <mergeCell ref="F3:K3"/>
    <mergeCell ref="L3:N3"/>
    <mergeCell ref="AW3:AZ3"/>
    <mergeCell ref="S3:AB3"/>
    <mergeCell ref="O3:R3"/>
    <mergeCell ref="AC3:AG3"/>
    <mergeCell ref="BB3:BD3"/>
    <mergeCell ref="BF3:BG3"/>
  </mergeCells>
  <conditionalFormatting sqref="BO1:BO3 BO6:BP1048576">
    <cfRule type="containsText" dxfId="24" priority="6" operator="containsText" text="Catégorie A">
      <formula>NOT(ISERROR(SEARCH("Catégorie A",BO1)))</formula>
    </cfRule>
    <cfRule type="containsText" dxfId="23" priority="7" operator="containsText" text="Catégorie B">
      <formula>NOT(ISERROR(SEARCH("Catégorie B",BO1)))</formula>
    </cfRule>
    <cfRule type="containsText" dxfId="22" priority="8" operator="containsText" text="Catégorie C">
      <formula>NOT(ISERROR(SEARCH("Catégorie C",BO1)))</formula>
    </cfRule>
    <cfRule type="containsText" dxfId="21" priority="9" operator="containsText" text="Catégorie D">
      <formula>NOT(ISERROR(SEARCH("Catégorie D",BO1)))</formula>
    </cfRule>
    <cfRule type="containsText" dxfId="20" priority="10" operator="containsText" text="Catégorie E">
      <formula>NOT(ISERROR(SEARCH("Catégorie E",BO1)))</formula>
    </cfRule>
  </conditionalFormatting>
  <conditionalFormatting sqref="BP1:BP3">
    <cfRule type="containsText" dxfId="19" priority="1" operator="containsText" text="Catégorie A">
      <formula>NOT(ISERROR(SEARCH("Catégorie A",BP1)))</formula>
    </cfRule>
    <cfRule type="containsText" dxfId="18" priority="2" operator="containsText" text="Catégorie B">
      <formula>NOT(ISERROR(SEARCH("Catégorie B",BP1)))</formula>
    </cfRule>
    <cfRule type="containsText" dxfId="17" priority="3" operator="containsText" text="Catégorie C">
      <formula>NOT(ISERROR(SEARCH("Catégorie C",BP1)))</formula>
    </cfRule>
    <cfRule type="containsText" dxfId="16" priority="4" operator="containsText" text="Catégorie D">
      <formula>NOT(ISERROR(SEARCH("Catégorie D",BP1)))</formula>
    </cfRule>
    <cfRule type="containsText" dxfId="15" priority="5" operator="containsText" text="Catégorie E">
      <formula>NOT(ISERROR(SEARCH("Catégorie E",BP1)))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6" operator="containsText" text="Catégorie A" id="{EF541759-5FAE-49C9-BCAD-EFAE799DDB09}">
            <xm:f>NOT(ISERROR(SEARCH("Catégorie A",'Données produit'!BB8)))</xm:f>
            <x14:dxf>
              <fill>
                <patternFill>
                  <bgColor rgb="FF00B050"/>
                </patternFill>
              </fill>
            </x14:dxf>
          </x14:cfRule>
          <x14:cfRule type="containsText" priority="27" operator="containsText" text="Catégorie B" id="{F46EA1ED-916F-4875-A1EF-72FF42C3625E}">
            <xm:f>NOT(ISERROR(SEARCH("Catégorie B",'Données produit'!BB8)))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28" operator="containsText" text="Catégorie C" id="{7967E56C-C79F-4052-9048-C35C52CC35FC}">
            <xm:f>NOT(ISERROR(SEARCH("Catégorie C",'Données produit'!BB8)))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29" operator="containsText" text="Catégorie D" id="{E2484C25-30EA-42B4-B2EA-02C1FADEA8F1}">
            <xm:f>NOT(ISERROR(SEARCH("Catégorie D",'Données produit'!BB8)))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30" operator="containsText" text="Catégorie E" id="{DC626CE6-FC50-4D3A-BDD2-079317A5703E}">
            <xm:f>NOT(ISERROR(SEARCH("Catégorie E",'Données produit'!BB8)))</xm:f>
            <x14:dxf>
              <fill>
                <patternFill>
                  <bgColor rgb="FFFF0000"/>
                </patternFill>
              </fill>
            </x14:dxf>
          </x14:cfRule>
          <xm:sqref>BN6:BN46</xm:sqref>
        </x14:conditionalFormatting>
        <x14:conditionalFormatting xmlns:xm="http://schemas.microsoft.com/office/excel/2006/main">
          <x14:cfRule type="containsText" priority="61" operator="containsText" text="Catégorie A" id="{EF541759-5FAE-49C9-BCAD-EFAE799DDB09}">
            <xm:f>NOT(ISERROR(SEARCH("Catégorie A",'Données produit'!BB47)))</xm:f>
            <x14:dxf>
              <fill>
                <patternFill>
                  <bgColor rgb="FF00B050"/>
                </patternFill>
              </fill>
            </x14:dxf>
          </x14:cfRule>
          <x14:cfRule type="containsText" priority="62" operator="containsText" text="Catégorie B" id="{F46EA1ED-916F-4875-A1EF-72FF42C3625E}">
            <xm:f>NOT(ISERROR(SEARCH("Catégorie B",'Données produit'!BB47)))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63" operator="containsText" text="Catégorie C" id="{7967E56C-C79F-4052-9048-C35C52CC35FC}">
            <xm:f>NOT(ISERROR(SEARCH("Catégorie C",'Données produit'!BB47)))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64" operator="containsText" text="Catégorie D" id="{E2484C25-30EA-42B4-B2EA-02C1FADEA8F1}">
            <xm:f>NOT(ISERROR(SEARCH("Catégorie D",'Données produit'!BB47)))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65" operator="containsText" text="Catégorie E" id="{DC626CE6-FC50-4D3A-BDD2-079317A5703E}">
            <xm:f>NOT(ISERROR(SEARCH("Catégorie E",'Données produit'!BB47)))</xm:f>
            <x14:dxf>
              <fill>
                <patternFill>
                  <bgColor rgb="FFFF0000"/>
                </patternFill>
              </fill>
            </x14:dxf>
          </x14:cfRule>
          <xm:sqref>BN49:BN1048576</xm:sqref>
        </x14:conditionalFormatting>
        <x14:conditionalFormatting xmlns:xm="http://schemas.microsoft.com/office/excel/2006/main">
          <x14:cfRule type="containsText" priority="71" operator="containsText" text="Catégorie A" id="{EF541759-5FAE-49C9-BCAD-EFAE799DDB09}">
            <xm:f>NOT(ISERROR(SEARCH("Catégorie A",'Données produit'!BB1)))</xm:f>
            <x14:dxf>
              <fill>
                <patternFill>
                  <bgColor rgb="FF00B050"/>
                </patternFill>
              </fill>
            </x14:dxf>
          </x14:cfRule>
          <x14:cfRule type="containsText" priority="72" operator="containsText" text="Catégorie B" id="{F46EA1ED-916F-4875-A1EF-72FF42C3625E}">
            <xm:f>NOT(ISERROR(SEARCH("Catégorie B",'Données produit'!BB1)))</xm:f>
            <x14:dxf>
              <fill>
                <patternFill>
                  <bgColor rgb="FF92D050"/>
                </patternFill>
              </fill>
            </x14:dxf>
          </x14:cfRule>
          <x14:cfRule type="containsText" priority="73" operator="containsText" text="Catégorie C" id="{7967E56C-C79F-4052-9048-C35C52CC35FC}">
            <xm:f>NOT(ISERROR(SEARCH("Catégorie C",'Données produit'!BB1)))</xm:f>
            <x14:dxf>
              <fill>
                <patternFill>
                  <bgColor rgb="FFFFFF00"/>
                </patternFill>
              </fill>
            </x14:dxf>
          </x14:cfRule>
          <x14:cfRule type="containsText" priority="74" operator="containsText" text="Catégorie D" id="{E2484C25-30EA-42B4-B2EA-02C1FADEA8F1}">
            <xm:f>NOT(ISERROR(SEARCH("Catégorie D",'Données produit'!BB1)))</xm:f>
            <x14:dxf>
              <fill>
                <patternFill>
                  <bgColor rgb="FFFFC000"/>
                </patternFill>
              </fill>
            </x14:dxf>
          </x14:cfRule>
          <x14:cfRule type="containsText" priority="75" operator="containsText" text="Catégorie E" id="{DC626CE6-FC50-4D3A-BDD2-079317A5703E}">
            <xm:f>NOT(ISERROR(SEARCH("Catégorie E",'Données produit'!BB1)))</xm:f>
            <x14:dxf>
              <fill>
                <patternFill>
                  <bgColor rgb="FFFF0000"/>
                </patternFill>
              </fill>
            </x14:dxf>
          </x14:cfRule>
          <xm:sqref>BN47:BN48 BN1:BN5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Données produit</vt:lpstr>
      <vt:lpstr>Résultats Méthode 1</vt:lpstr>
      <vt:lpstr>Résultats Méthode 2</vt:lpstr>
      <vt:lpstr>Liste déroulante</vt:lpstr>
    </vt:vector>
  </TitlesOfParts>
  <Company>ANSES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GUILLOU Pauline</dc:creator>
  <cp:lastModifiedBy>BODON Jeremy</cp:lastModifiedBy>
  <dcterms:created xsi:type="dcterms:W3CDTF">2023-03-29T13:39:03Z</dcterms:created>
  <dcterms:modified xsi:type="dcterms:W3CDTF">2025-06-03T13:47:12Z</dcterms:modified>
</cp:coreProperties>
</file>